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 activeTab="2"/>
  </bookViews>
  <sheets>
    <sheet name="2017" sheetId="1" r:id="rId1"/>
    <sheet name="2018" sheetId="2" r:id="rId2"/>
    <sheet name="2019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3" l="1"/>
  <c r="D37" i="3"/>
  <c r="D36" i="3"/>
  <c r="D35" i="3"/>
  <c r="D34" i="3"/>
  <c r="D33" i="3"/>
  <c r="D32" i="3"/>
  <c r="D30" i="3"/>
  <c r="D28" i="3"/>
  <c r="D26" i="3"/>
  <c r="D25" i="3"/>
  <c r="D20" i="3"/>
  <c r="D19" i="3"/>
  <c r="D18" i="3"/>
  <c r="D17" i="3"/>
  <c r="D16" i="3"/>
  <c r="D14" i="3"/>
  <c r="D13" i="3"/>
  <c r="D12" i="3"/>
  <c r="D11" i="3"/>
  <c r="D10" i="3"/>
  <c r="D9" i="3"/>
  <c r="D7" i="3"/>
  <c r="D6" i="3"/>
  <c r="D38" i="2"/>
  <c r="D37" i="2"/>
  <c r="D36" i="2"/>
  <c r="D35" i="2"/>
  <c r="D34" i="2"/>
  <c r="D33" i="2"/>
  <c r="D32" i="2"/>
  <c r="D30" i="2"/>
  <c r="D28" i="2"/>
  <c r="D26" i="2"/>
  <c r="D25" i="2"/>
  <c r="D20" i="2"/>
  <c r="D19" i="2"/>
  <c r="D18" i="2"/>
  <c r="D17" i="2"/>
  <c r="D16" i="2"/>
  <c r="D14" i="2"/>
  <c r="D13" i="2"/>
  <c r="D12" i="2"/>
  <c r="D11" i="2"/>
  <c r="D10" i="2"/>
  <c r="D9" i="2"/>
  <c r="D7" i="2"/>
  <c r="D38" i="1"/>
  <c r="D36" i="1"/>
  <c r="D35" i="1"/>
  <c r="D34" i="1"/>
  <c r="D33" i="1"/>
  <c r="D32" i="1"/>
  <c r="D30" i="1"/>
  <c r="D28" i="1"/>
  <c r="D26" i="1"/>
  <c r="D25" i="1"/>
  <c r="D24" i="1"/>
  <c r="D23" i="1"/>
  <c r="D20" i="1"/>
  <c r="D19" i="1"/>
  <c r="D18" i="1"/>
  <c r="D17" i="1"/>
  <c r="D16" i="1"/>
  <c r="D14" i="1"/>
  <c r="D13" i="1"/>
  <c r="D12" i="1"/>
  <c r="D10" i="1"/>
  <c r="D9" i="1"/>
  <c r="D7" i="1"/>
  <c r="G8" i="3" l="1"/>
  <c r="E8" i="2"/>
  <c r="D8" i="2" s="1"/>
  <c r="E6" i="2"/>
  <c r="D6" i="2" s="1"/>
  <c r="E24" i="2"/>
  <c r="D24" i="2" s="1"/>
  <c r="E23" i="2"/>
  <c r="D23" i="2" s="1"/>
  <c r="E8" i="3"/>
  <c r="D8" i="3" s="1"/>
  <c r="E24" i="3"/>
  <c r="D24" i="3" s="1"/>
  <c r="E29" i="3" l="1"/>
  <c r="D29" i="3" s="1"/>
  <c r="E23" i="3"/>
  <c r="D23" i="3" s="1"/>
  <c r="E31" i="3"/>
  <c r="G31" i="3"/>
  <c r="F31" i="3"/>
  <c r="E27" i="3"/>
  <c r="G27" i="3"/>
  <c r="F27" i="3"/>
  <c r="F21" i="3" s="1"/>
  <c r="F39" i="3" s="1"/>
  <c r="G22" i="3"/>
  <c r="F22" i="3"/>
  <c r="E22" i="3"/>
  <c r="G15" i="3"/>
  <c r="G5" i="3" s="1"/>
  <c r="F15" i="3"/>
  <c r="E15" i="3"/>
  <c r="F5" i="3"/>
  <c r="E31" i="2"/>
  <c r="G31" i="2"/>
  <c r="F31" i="2"/>
  <c r="E29" i="2"/>
  <c r="G27" i="2"/>
  <c r="F27" i="2"/>
  <c r="G22" i="2"/>
  <c r="F22" i="2"/>
  <c r="F21" i="2" s="1"/>
  <c r="E22" i="2"/>
  <c r="G15" i="2"/>
  <c r="G5" i="2" s="1"/>
  <c r="F15" i="2"/>
  <c r="F5" i="2" s="1"/>
  <c r="E15" i="2"/>
  <c r="E8" i="1"/>
  <c r="D8" i="1" s="1"/>
  <c r="E29" i="1"/>
  <c r="D29" i="1" s="1"/>
  <c r="E37" i="1"/>
  <c r="D37" i="1" s="1"/>
  <c r="E5" i="1"/>
  <c r="E11" i="1"/>
  <c r="D11" i="1" s="1"/>
  <c r="E6" i="1"/>
  <c r="D6" i="1" s="1"/>
  <c r="F31" i="1"/>
  <c r="F27" i="1"/>
  <c r="F22" i="1"/>
  <c r="F15" i="1"/>
  <c r="F5" i="1" s="1"/>
  <c r="E31" i="1"/>
  <c r="E27" i="1"/>
  <c r="D27" i="1" s="1"/>
  <c r="E22" i="1"/>
  <c r="E15" i="1"/>
  <c r="G31" i="1"/>
  <c r="G27" i="1"/>
  <c r="G22" i="1"/>
  <c r="G15" i="1"/>
  <c r="G5" i="1" s="1"/>
  <c r="E5" i="3" l="1"/>
  <c r="D5" i="3" s="1"/>
  <c r="D15" i="3"/>
  <c r="D22" i="3"/>
  <c r="D31" i="3"/>
  <c r="D27" i="3"/>
  <c r="G21" i="3"/>
  <c r="G39" i="3" s="1"/>
  <c r="D15" i="1"/>
  <c r="D5" i="1"/>
  <c r="D31" i="1"/>
  <c r="D22" i="1"/>
  <c r="D22" i="2"/>
  <c r="D31" i="2"/>
  <c r="E5" i="2"/>
  <c r="D5" i="2" s="1"/>
  <c r="D15" i="2"/>
  <c r="E27" i="2"/>
  <c r="D27" i="2" s="1"/>
  <c r="D29" i="2"/>
  <c r="G21" i="2"/>
  <c r="G39" i="2" s="1"/>
  <c r="F39" i="2"/>
  <c r="E21" i="3"/>
  <c r="E21" i="2"/>
  <c r="E21" i="1"/>
  <c r="F21" i="1"/>
  <c r="F39" i="1" s="1"/>
  <c r="G21" i="1"/>
  <c r="G39" i="1" s="1"/>
  <c r="E39" i="3" l="1"/>
  <c r="D39" i="3" s="1"/>
  <c r="D21" i="3"/>
  <c r="D21" i="1"/>
  <c r="E39" i="2"/>
  <c r="D39" i="2" s="1"/>
  <c r="D21" i="2"/>
  <c r="E39" i="1"/>
  <c r="D39" i="1" s="1"/>
</calcChain>
</file>

<file path=xl/sharedStrings.xml><?xml version="1.0" encoding="utf-8"?>
<sst xmlns="http://schemas.openxmlformats.org/spreadsheetml/2006/main" count="283" uniqueCount="102">
  <si>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</si>
  <si>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</si>
  <si>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</si>
  <si>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</si>
  <si>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</si>
  <si>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</si>
  <si>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</si>
  <si>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</si>
  <si>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</si>
  <si>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</si>
  <si>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</si>
  <si>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</si>
  <si>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</si>
  <si>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</si>
  <si>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</si>
  <si>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</si>
  <si>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</si>
  <si>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</si>
  <si>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</si>
  <si>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</si>
  <si>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</si>
  <si>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</si>
  <si>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</si>
  <si>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</si>
  <si>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</si>
  <si>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</si>
  <si>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</si>
  <si>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</si>
  <si>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</si>
  <si>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</si>
  <si>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</si>
  <si>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</si>
  <si>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</si>
  <si>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</si>
  <si>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</si>
  <si>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</si>
  <si>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Část II.</t>
  </si>
  <si>
    <t>Další významné hospodářské skutečnosti: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</si>
  <si>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</si>
  <si>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</si>
  <si>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</si>
  <si>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</si>
  <si>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</si>
  <si>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</si>
  <si>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</si>
  <si>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</si>
  <si>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</si>
  <si>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</si>
  <si>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</si>
  <si>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</si>
  <si>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</si>
  <si>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</si>
  <si>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</si>
  <si>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</si>
  <si>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</si>
  <si>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</si>
  <si>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</si>
  <si>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</si>
  <si>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</si>
  <si>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</si>
  <si>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</si>
  <si>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</si>
  <si>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</si>
  <si>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</si>
  <si>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</si>
  <si>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</si>
  <si>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</si>
  <si>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</si>
  <si>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</si>
  <si>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</si>
  <si>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</si>
  <si>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</si>
  <si>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</si>
  <si>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</si>
  <si>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</si>
  <si>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částky uvedené ve sloupcích 4 až 7 jsou v ticích Kč</t>
  </si>
  <si>
    <t>z toho tvorba Fondu účelově určených prostředků</t>
  </si>
  <si>
    <t>A.V.a.</t>
  </si>
  <si>
    <t>B.I.x.</t>
  </si>
  <si>
    <t xml:space="preserve">               Plán výnosů a nákladů v rámci střednědobého výhledu rozpočtu na roky 2017</t>
  </si>
  <si>
    <t xml:space="preserve">               Plán výnosů a nákladů v rámci střednědobého výhledu rozpočtu na roky 2019</t>
  </si>
  <si>
    <t xml:space="preserve">               Plán výnosů a nákladů v rámci střednědobého výhledu rozpočtu na roky 2018</t>
  </si>
  <si>
    <t xml:space="preserve">Rozpočet roku 2017 vychází ze situace zabezpečení příjmů a výdajů k 31.3.2017. </t>
  </si>
  <si>
    <t xml:space="preserve">Předpokládá se výše institucionální podpory  od zřizovatele ve výši  26 854 tis. Kč . Účelové  </t>
  </si>
  <si>
    <t xml:space="preserve">dotace činí cca 46,9 mil. Kč a z drtivé většiny jde o podporu projektlů financovaných z Grantové </t>
  </si>
  <si>
    <t xml:space="preserve">agentury ČR. Předpokládá se tržba z realizace hospodářských smluv pro podnikatelské subjekty </t>
  </si>
  <si>
    <t xml:space="preserve">ve výši 1 140 tis. Kč. Ostatní příjmy zahrnují poměrovou část odpisů majetku financových z dotace, </t>
  </si>
  <si>
    <t>koresponduje s nákladovou položkou odpisů.</t>
  </si>
  <si>
    <t xml:space="preserve">Rozpočet roku 2018 vychází z reálných hodnot výše výnosů  dle uzavřených smluv o </t>
  </si>
  <si>
    <t>poskytnutí podpory jednolivými poskytovateli dotace k 31.3.2017.</t>
  </si>
  <si>
    <t>roku 2017. Účelové  dotace činí cca 26 mil. Kč a z drtivé většiny jde o podporu projektů</t>
  </si>
  <si>
    <t xml:space="preserve"> financovaných z Grantové agentury ČR. Předpokládá se tržba z realizace hospodářských</t>
  </si>
  <si>
    <t xml:space="preserve"> smluv pro podnikatelské subjekty ve výši 1 140 tis. Kč. </t>
  </si>
  <si>
    <t xml:space="preserve">Ostatní příjmy zahrnují poměrovou část odpisů majetku financových z dotace, </t>
  </si>
  <si>
    <t xml:space="preserve">Předpokládá se výše institucionální podpory od zřizovatele ve výši  26 mil. Kč , tj. na úrovni </t>
  </si>
  <si>
    <t xml:space="preserve">Rozpočet roku 2019 vychází z reálných hodnot výše výnosů  dle uzavřených smluv o </t>
  </si>
  <si>
    <t>roku 2017 a 2018. Účelové  dotace činí cca 11 mil. Kč a z drtivé většiny jde o podporu projektů</t>
  </si>
  <si>
    <t>financovaných z Grantové agentury ČR. Předpokládá se tržba z realizace hospodářských</t>
  </si>
  <si>
    <t xml:space="preserve"> smluv pro podnikatelské subjekty ve výši 1 130 tis. Kč. </t>
  </si>
  <si>
    <t>Rozpočet je koncipován jako vyrovnaný.</t>
  </si>
  <si>
    <t>Výnosy jiné činnosti jsou příjmy plnoucí z pronájmů malé vodní elektrárny v Mohelnu a z tržeb za</t>
  </si>
  <si>
    <t>ubytování v terénní stanici Mohelno.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</si>
</sst>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center" vertical="center"/>
    </xf>
    <xf numFmtId="49" fontId="4" fillId="0" borderId="8" xfId="1" applyNumberFormat="1" applyFont="1" applyFill="1" applyBorder="1" applyAlignment="1" applyProtection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/>
    <xf numFmtId="0" fontId="1" fillId="0" borderId="0" xfId="0" applyFont="1"/>
    <xf numFmtId="0" fontId="2" fillId="0" borderId="0" xfId="0" applyFont="1"/>
    <xf numFmtId="0" fontId="3" fillId="0" borderId="0" xfId="1" applyNumberFormat="1" applyFont="1" applyFill="1" applyBorder="1" applyAlignment="1" applyProtection="1">
      <alignment horizontal="center" wrapText="1"/>
    </xf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17" xfId="1" applyNumberFormat="1" applyFont="1" applyFill="1" applyBorder="1" applyAlignment="1" applyProtection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center" vertical="center"/>
    </xf>
    <xf numFmtId="0" fontId="2" fillId="0" borderId="24" xfId="0" applyFont="1" applyBorder="1"/>
    <xf numFmtId="0" fontId="3" fillId="0" borderId="25" xfId="1" applyNumberFormat="1" applyFont="1" applyFill="1" applyBorder="1" applyAlignment="1" applyProtection="1">
      <alignment horizontal="center" wrapText="1"/>
    </xf>
    <xf numFmtId="0" fontId="4" fillId="0" borderId="25" xfId="1" applyNumberFormat="1" applyFont="1" applyFill="1" applyBorder="1" applyAlignment="1" applyProtection="1">
      <alignment horizont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6" fillId="0" borderId="1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1" applyNumberFormat="1" applyFont="1" applyFill="1" applyBorder="1" applyAlignment="1" applyProtection="1">
      <alignment horizontal="left"/>
    </xf>
    <xf numFmtId="0" fontId="11" fillId="0" borderId="0" xfId="0" applyFont="1"/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25" xfId="1" applyNumberFormat="1" applyFont="1" applyFill="1" applyBorder="1" applyAlignment="1" applyProtection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49" fontId="4" fillId="0" borderId="5" xfId="1" applyNumberFormat="1" applyFont="1" applyFill="1" applyBorder="1" applyAlignment="1" applyProtection="1">
      <alignment horizontal="left" vertical="center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4" fillId="0" borderId="2" xfId="1" applyNumberFormat="1" applyFont="1" applyFill="1" applyBorder="1" applyAlignment="1" applyProtection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5" xfId="1" applyNumberFormat="1" applyFont="1" applyFill="1" applyBorder="1" applyAlignment="1" applyProtection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4" fillId="0" borderId="11" xfId="1" applyNumberFormat="1" applyFont="1" applyFill="1" applyBorder="1" applyAlignment="1" applyProtection="1">
      <alignment horizontal="right"/>
    </xf>
    <xf numFmtId="0" fontId="2" fillId="0" borderId="12" xfId="0" applyFont="1" applyBorder="1" applyAlignment="1">
      <alignment horizontal="right"/>
    </xf>
    <xf numFmtId="0" fontId="5" fillId="0" borderId="2" xfId="1" applyNumberFormat="1" applyFont="1" applyFill="1" applyBorder="1" applyAlignment="1" applyProtection="1">
      <alignment horizontal="right" vertical="center"/>
    </xf>
    <xf numFmtId="0" fontId="4" fillId="0" borderId="11" xfId="1" applyNumberFormat="1" applyFont="1" applyFill="1" applyBorder="1" applyAlignment="1" applyProtection="1">
      <alignment horizontal="right" vertical="center"/>
    </xf>
    <xf numFmtId="0" fontId="5" fillId="0" borderId="2" xfId="1" applyNumberFormat="1" applyFont="1" applyFill="1" applyBorder="1" applyAlignment="1" applyProtection="1">
      <alignment horizontal="right"/>
    </xf>
    <xf numFmtId="0" fontId="5" fillId="0" borderId="5" xfId="1" applyNumberFormat="1" applyFont="1" applyFill="1" applyBorder="1" applyAlignment="1" applyProtection="1">
      <alignment horizontal="right"/>
    </xf>
    <xf numFmtId="0" fontId="2" fillId="0" borderId="8" xfId="0" applyFont="1" applyBorder="1" applyAlignment="1">
      <alignment horizontal="right"/>
    </xf>
    <xf numFmtId="0" fontId="4" fillId="0" borderId="8" xfId="1" applyNumberFormat="1" applyFont="1" applyFill="1" applyBorder="1" applyAlignment="1" applyProtection="1">
      <alignment horizontal="right"/>
    </xf>
    <xf numFmtId="0" fontId="2" fillId="0" borderId="9" xfId="0" applyFont="1" applyBorder="1" applyAlignment="1">
      <alignment horizontal="right"/>
    </xf>
    <xf numFmtId="0" fontId="4" fillId="3" borderId="14" xfId="1" applyNumberFormat="1" applyFont="1" applyFill="1" applyBorder="1" applyAlignment="1" applyProtection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8" xfId="1" applyNumberFormat="1" applyFont="1" applyFill="1" applyBorder="1" applyAlignment="1" applyProtection="1">
      <alignment horizontal="right" wrapText="1"/>
    </xf>
    <xf numFmtId="0" fontId="4" fillId="0" borderId="5" xfId="1" applyNumberFormat="1" applyFont="1" applyFill="1" applyBorder="1" applyAlignment="1" applyProtection="1">
      <alignment horizontal="right" wrapText="1"/>
    </xf>
    <xf numFmtId="0" fontId="4" fillId="0" borderId="11" xfId="1" applyNumberFormat="1" applyFont="1" applyFill="1" applyBorder="1" applyAlignment="1" applyProtection="1">
      <alignment horizontal="right" wrapText="1"/>
    </xf>
    <xf numFmtId="0" fontId="4" fillId="0" borderId="25" xfId="1" applyNumberFormat="1" applyFont="1" applyFill="1" applyBorder="1" applyAlignment="1" applyProtection="1">
      <alignment horizontal="right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5" fillId="0" borderId="5" xfId="1" applyNumberFormat="1" applyFont="1" applyFill="1" applyBorder="1" applyAlignment="1" applyProtection="1">
      <alignment horizontal="right" vertical="top"/>
    </xf>
    <xf numFmtId="0" fontId="4" fillId="0" borderId="11" xfId="1" applyNumberFormat="1" applyFont="1" applyFill="1" applyBorder="1" applyAlignment="1" applyProtection="1">
      <alignment horizontal="right" vertical="center" wrapText="1"/>
    </xf>
    <xf numFmtId="0" fontId="2" fillId="4" borderId="11" xfId="0" applyFont="1" applyFill="1" applyBorder="1" applyAlignment="1">
      <alignment horizontal="right"/>
    </xf>
    <xf numFmtId="0" fontId="2" fillId="4" borderId="12" xfId="0" applyFont="1" applyFill="1" applyBorder="1" applyAlignment="1">
      <alignment horizontal="right"/>
    </xf>
    <xf numFmtId="0" fontId="5" fillId="0" borderId="5" xfId="1" applyNumberFormat="1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Border="1"/>
    <xf numFmtId="0" fontId="0" fillId="0" borderId="20" xfId="0" applyBorder="1"/>
    <xf numFmtId="0" fontId="6" fillId="0" borderId="21" xfId="0" applyFont="1" applyFill="1" applyBorder="1" applyAlignment="1">
      <alignment horizontal="left" vertical="center"/>
    </xf>
    <xf numFmtId="0" fontId="5" fillId="0" borderId="22" xfId="1" applyNumberFormat="1" applyFont="1" applyFill="1" applyBorder="1" applyAlignment="1" applyProtection="1">
      <alignment horizontal="left" vertical="center"/>
    </xf>
    <xf numFmtId="0" fontId="6" fillId="0" borderId="22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3" xfId="0" applyFon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Layout" topLeftCell="A35" zoomScaleNormal="120" workbookViewId="0">
      <selection activeCell="A48" sqref="A48:G49"/>
    </sheetView>
  </sheetViews>
  <sheetFormatPr defaultRowHeight="14.4" x14ac:dyDescent="0.3"/>
  <cols>
    <col min="1" max="1" width="8.6640625" customWidth="1"/>
    <col min="2" max="2" width="39.6640625" customWidth="1"/>
    <col min="3" max="3" width="5.88671875" customWidth="1"/>
    <col min="4" max="4" width="8.44140625" customWidth="1"/>
    <col min="5" max="6" width="8" customWidth="1"/>
    <col min="7" max="7" width="7.88671875" customWidth="1"/>
  </cols>
  <sheetData>
    <row r="1" spans="1:8" ht="15.6" x14ac:dyDescent="0.3">
      <c r="A1" s="27" t="s">
        <v>79</v>
      </c>
      <c r="B1" s="59"/>
      <c r="C1" s="27"/>
      <c r="D1" s="27"/>
      <c r="E1" s="27"/>
      <c r="F1" s="29"/>
      <c r="G1" s="29"/>
    </row>
    <row r="2" spans="1:8" ht="19.5" customHeight="1" thickBot="1" x14ac:dyDescent="0.35">
      <c r="A2" s="29"/>
      <c r="B2" s="30"/>
      <c r="C2" s="58" t="s">
        <v>75</v>
      </c>
      <c r="E2" s="30"/>
      <c r="F2" s="29"/>
      <c r="G2" s="29"/>
    </row>
    <row r="3" spans="1:8" ht="15" customHeight="1" x14ac:dyDescent="0.25">
      <c r="A3" s="51">
        <v>1</v>
      </c>
      <c r="B3" s="52">
        <v>2</v>
      </c>
      <c r="C3" s="52">
        <v>3</v>
      </c>
      <c r="D3" s="52">
        <v>4</v>
      </c>
      <c r="E3" s="52">
        <v>5</v>
      </c>
      <c r="F3" s="53">
        <v>6</v>
      </c>
      <c r="G3" s="54">
        <v>7</v>
      </c>
      <c r="H3" s="41"/>
    </row>
    <row r="4" spans="1:8" ht="31.5" customHeight="1" x14ac:dyDescent="0.3">
      <c r="A4" s="42"/>
      <c r="B4" s="43"/>
      <c r="C4" s="44" t="s">
        <v>0</v>
      </c>
      <c r="D4" s="45" t="s">
        <v>1</v>
      </c>
      <c r="E4" s="45" t="s">
        <v>2</v>
      </c>
      <c r="F4" s="46" t="s">
        <v>3</v>
      </c>
      <c r="G4" s="47" t="s">
        <v>4</v>
      </c>
      <c r="H4" s="57"/>
    </row>
    <row r="5" spans="1:8" ht="15" thickBot="1" x14ac:dyDescent="0.35">
      <c r="A5" s="48" t="s">
        <v>5</v>
      </c>
      <c r="B5" s="49" t="s">
        <v>6</v>
      </c>
      <c r="C5" s="50" t="s">
        <v>7</v>
      </c>
      <c r="D5" s="68">
        <f>+E5+F5+G5</f>
        <v>80871</v>
      </c>
      <c r="E5" s="68">
        <f>+E6+E9+E11+E12+E13+E15+E19+E20+E8</f>
        <v>80471</v>
      </c>
      <c r="F5" s="68">
        <f>+F6+F9+F11+F12+F13+F15+F19+F20+F8</f>
        <v>0</v>
      </c>
      <c r="G5" s="69">
        <f>+G6+G9+G11+G12+G13+G15+G19+G20+G8</f>
        <v>400</v>
      </c>
    </row>
    <row r="6" spans="1:8" x14ac:dyDescent="0.3">
      <c r="A6" s="61" t="s">
        <v>41</v>
      </c>
      <c r="B6" s="1" t="s">
        <v>8</v>
      </c>
      <c r="C6" s="2">
        <v>50</v>
      </c>
      <c r="D6" s="70">
        <f t="shared" ref="D6:D39" si="0">+E6+F6+G6</f>
        <v>12000</v>
      </c>
      <c r="E6" s="70">
        <f>12000-150</f>
        <v>11850</v>
      </c>
      <c r="F6" s="71">
        <v>0</v>
      </c>
      <c r="G6" s="72">
        <v>150</v>
      </c>
    </row>
    <row r="7" spans="1:8" ht="15" thickBot="1" x14ac:dyDescent="0.35">
      <c r="A7" s="62" t="s">
        <v>42</v>
      </c>
      <c r="B7" s="3" t="s">
        <v>9</v>
      </c>
      <c r="C7" s="4"/>
      <c r="D7" s="73">
        <f t="shared" si="0"/>
        <v>0</v>
      </c>
      <c r="E7" s="73">
        <v>0</v>
      </c>
      <c r="F7" s="74"/>
      <c r="G7" s="75"/>
    </row>
    <row r="8" spans="1:8" ht="15" thickBot="1" x14ac:dyDescent="0.35">
      <c r="A8" s="61" t="s">
        <v>43</v>
      </c>
      <c r="B8" s="1" t="s">
        <v>10</v>
      </c>
      <c r="C8" s="2">
        <v>51</v>
      </c>
      <c r="D8" s="70">
        <f t="shared" si="0"/>
        <v>13670</v>
      </c>
      <c r="E8" s="70">
        <f>8000+2000+3640-65+30-5</f>
        <v>13600</v>
      </c>
      <c r="F8" s="71">
        <v>0</v>
      </c>
      <c r="G8" s="72">
        <v>70</v>
      </c>
    </row>
    <row r="9" spans="1:8" ht="15" thickBot="1" x14ac:dyDescent="0.35">
      <c r="A9" s="63" t="s">
        <v>52</v>
      </c>
      <c r="B9" s="10" t="s">
        <v>16</v>
      </c>
      <c r="C9" s="14">
        <v>56</v>
      </c>
      <c r="D9" s="76">
        <f t="shared" si="0"/>
        <v>0</v>
      </c>
      <c r="E9" s="77">
        <v>0</v>
      </c>
      <c r="F9" s="76"/>
      <c r="G9" s="78"/>
    </row>
    <row r="10" spans="1:8" ht="15.75" thickBot="1" x14ac:dyDescent="0.3">
      <c r="A10" s="63" t="s">
        <v>53</v>
      </c>
      <c r="B10" s="10" t="s">
        <v>17</v>
      </c>
      <c r="C10" s="11">
        <v>57</v>
      </c>
      <c r="D10" s="77">
        <f t="shared" si="0"/>
        <v>0</v>
      </c>
      <c r="E10" s="77">
        <v>0</v>
      </c>
      <c r="F10" s="76"/>
      <c r="G10" s="78"/>
    </row>
    <row r="11" spans="1:8" ht="15" thickBot="1" x14ac:dyDescent="0.35">
      <c r="A11" s="61" t="s">
        <v>44</v>
      </c>
      <c r="B11" s="1" t="s">
        <v>11</v>
      </c>
      <c r="C11" s="2">
        <v>52</v>
      </c>
      <c r="D11" s="79">
        <f t="shared" si="0"/>
        <v>47408</v>
      </c>
      <c r="E11" s="70">
        <f>47408-70</f>
        <v>47338</v>
      </c>
      <c r="F11" s="71"/>
      <c r="G11" s="72">
        <v>70</v>
      </c>
    </row>
    <row r="12" spans="1:8" ht="15" thickBot="1" x14ac:dyDescent="0.35">
      <c r="A12" s="63" t="s">
        <v>45</v>
      </c>
      <c r="B12" s="10" t="s">
        <v>12</v>
      </c>
      <c r="C12" s="11">
        <v>53</v>
      </c>
      <c r="D12" s="80">
        <f t="shared" si="0"/>
        <v>183</v>
      </c>
      <c r="E12" s="77">
        <v>183</v>
      </c>
      <c r="F12" s="76"/>
      <c r="G12" s="78"/>
    </row>
    <row r="13" spans="1:8" x14ac:dyDescent="0.3">
      <c r="A13" s="61" t="s">
        <v>46</v>
      </c>
      <c r="B13" s="1" t="s">
        <v>13</v>
      </c>
      <c r="C13" s="2">
        <v>54</v>
      </c>
      <c r="D13" s="79">
        <f t="shared" si="0"/>
        <v>900</v>
      </c>
      <c r="E13" s="81">
        <v>900</v>
      </c>
      <c r="F13" s="71"/>
      <c r="G13" s="72"/>
    </row>
    <row r="14" spans="1:8" ht="15" thickBot="1" x14ac:dyDescent="0.35">
      <c r="A14" s="62" t="s">
        <v>77</v>
      </c>
      <c r="B14" s="67" t="s">
        <v>76</v>
      </c>
      <c r="C14" s="12"/>
      <c r="D14" s="100">
        <f t="shared" si="0"/>
        <v>0</v>
      </c>
      <c r="E14" s="82"/>
      <c r="F14" s="74"/>
      <c r="G14" s="75"/>
    </row>
    <row r="15" spans="1:8" ht="27.6" x14ac:dyDescent="0.3">
      <c r="A15" s="61" t="s">
        <v>47</v>
      </c>
      <c r="B15" s="13" t="s">
        <v>14</v>
      </c>
      <c r="C15" s="2">
        <v>55</v>
      </c>
      <c r="D15" s="79">
        <f t="shared" si="0"/>
        <v>6710</v>
      </c>
      <c r="E15" s="81">
        <f>+E16+E17+E18</f>
        <v>6600</v>
      </c>
      <c r="F15" s="71">
        <f>+F16+F17+F18</f>
        <v>0</v>
      </c>
      <c r="G15" s="72">
        <f>+G16+G17+G18</f>
        <v>110</v>
      </c>
    </row>
    <row r="16" spans="1:8" x14ac:dyDescent="0.3">
      <c r="A16" s="64" t="s">
        <v>48</v>
      </c>
      <c r="B16" s="5" t="s">
        <v>49</v>
      </c>
      <c r="C16" s="6"/>
      <c r="D16" s="83">
        <f t="shared" si="0"/>
        <v>6600</v>
      </c>
      <c r="E16" s="84">
        <v>6600</v>
      </c>
      <c r="F16" s="83"/>
      <c r="G16" s="85"/>
    </row>
    <row r="17" spans="1:7" x14ac:dyDescent="0.3">
      <c r="A17" s="64" t="s">
        <v>50</v>
      </c>
      <c r="B17" s="5" t="s">
        <v>38</v>
      </c>
      <c r="C17" s="6"/>
      <c r="D17" s="83">
        <f t="shared" si="0"/>
        <v>0</v>
      </c>
      <c r="E17" s="84">
        <v>0</v>
      </c>
      <c r="F17" s="83"/>
      <c r="G17" s="85"/>
    </row>
    <row r="18" spans="1:7" ht="15" thickBot="1" x14ac:dyDescent="0.35">
      <c r="A18" s="64" t="s">
        <v>51</v>
      </c>
      <c r="B18" s="7" t="s">
        <v>15</v>
      </c>
      <c r="C18" s="9"/>
      <c r="D18" s="74">
        <f t="shared" si="0"/>
        <v>110</v>
      </c>
      <c r="E18" s="73">
        <v>0</v>
      </c>
      <c r="F18" s="74"/>
      <c r="G18" s="75">
        <v>110</v>
      </c>
    </row>
    <row r="19" spans="1:7" ht="15" thickBot="1" x14ac:dyDescent="0.35">
      <c r="A19" s="63" t="s">
        <v>54</v>
      </c>
      <c r="B19" s="10" t="s">
        <v>18</v>
      </c>
      <c r="C19" s="11">
        <v>58</v>
      </c>
      <c r="D19" s="77">
        <f t="shared" si="0"/>
        <v>0</v>
      </c>
      <c r="E19" s="77"/>
      <c r="F19" s="76"/>
      <c r="G19" s="78"/>
    </row>
    <row r="20" spans="1:7" ht="15" thickBot="1" x14ac:dyDescent="0.35">
      <c r="A20" s="63" t="s">
        <v>55</v>
      </c>
      <c r="B20" s="10" t="s">
        <v>19</v>
      </c>
      <c r="C20" s="11">
        <v>59</v>
      </c>
      <c r="D20" s="77">
        <f t="shared" si="0"/>
        <v>0</v>
      </c>
      <c r="E20" s="77">
        <v>0</v>
      </c>
      <c r="F20" s="76">
        <v>0</v>
      </c>
      <c r="G20" s="78">
        <v>0</v>
      </c>
    </row>
    <row r="21" spans="1:7" ht="15" thickBot="1" x14ac:dyDescent="0.35">
      <c r="A21" s="15" t="s">
        <v>20</v>
      </c>
      <c r="B21" s="16" t="s">
        <v>21</v>
      </c>
      <c r="C21" s="17" t="s">
        <v>7</v>
      </c>
      <c r="D21" s="86">
        <f t="shared" si="0"/>
        <v>80871</v>
      </c>
      <c r="E21" s="86">
        <f>+E22+E26+E27+E31+E38</f>
        <v>80471</v>
      </c>
      <c r="F21" s="87">
        <f>+F22+F26+F27+F31+F38</f>
        <v>0</v>
      </c>
      <c r="G21" s="88">
        <f>+G22+G26+G27+G31+G38</f>
        <v>400</v>
      </c>
    </row>
    <row r="22" spans="1:7" x14ac:dyDescent="0.3">
      <c r="A22" s="61" t="s">
        <v>56</v>
      </c>
      <c r="B22" s="13" t="s">
        <v>31</v>
      </c>
      <c r="C22" s="2">
        <v>69</v>
      </c>
      <c r="D22" s="89">
        <f t="shared" si="0"/>
        <v>73763</v>
      </c>
      <c r="E22" s="89">
        <f>+E23+E24+E25</f>
        <v>73763</v>
      </c>
      <c r="F22" s="71">
        <f>+F23+F24+F25</f>
        <v>0</v>
      </c>
      <c r="G22" s="72">
        <f>+G23+G24+G25</f>
        <v>0</v>
      </c>
    </row>
    <row r="23" spans="1:7" x14ac:dyDescent="0.3">
      <c r="A23" s="64" t="s">
        <v>57</v>
      </c>
      <c r="B23" s="8" t="s">
        <v>39</v>
      </c>
      <c r="C23" s="21"/>
      <c r="D23" s="90">
        <f t="shared" si="0"/>
        <v>26854</v>
      </c>
      <c r="E23" s="90">
        <v>26854</v>
      </c>
      <c r="F23" s="83"/>
      <c r="G23" s="85"/>
    </row>
    <row r="24" spans="1:7" x14ac:dyDescent="0.3">
      <c r="A24" s="64" t="s">
        <v>58</v>
      </c>
      <c r="B24" s="8" t="s">
        <v>40</v>
      </c>
      <c r="C24" s="21"/>
      <c r="D24" s="90">
        <f t="shared" si="0"/>
        <v>46909</v>
      </c>
      <c r="E24" s="90">
        <v>46909</v>
      </c>
      <c r="F24" s="83"/>
      <c r="G24" s="85"/>
    </row>
    <row r="25" spans="1:7" ht="15" thickBot="1" x14ac:dyDescent="0.35">
      <c r="A25" s="62" t="s">
        <v>78</v>
      </c>
      <c r="B25" s="22" t="s">
        <v>15</v>
      </c>
      <c r="C25" s="4"/>
      <c r="D25" s="91">
        <f t="shared" si="0"/>
        <v>0</v>
      </c>
      <c r="E25" s="91"/>
      <c r="F25" s="74"/>
      <c r="G25" s="75"/>
    </row>
    <row r="26" spans="1:7" ht="15" thickBot="1" x14ac:dyDescent="0.35">
      <c r="A26" s="63" t="s">
        <v>59</v>
      </c>
      <c r="B26" s="23" t="s">
        <v>30</v>
      </c>
      <c r="C26" s="11">
        <v>68</v>
      </c>
      <c r="D26" s="92">
        <f t="shared" si="0"/>
        <v>0</v>
      </c>
      <c r="E26" s="92"/>
      <c r="F26" s="76"/>
      <c r="G26" s="78"/>
    </row>
    <row r="27" spans="1:7" x14ac:dyDescent="0.3">
      <c r="A27" s="66" t="s">
        <v>60</v>
      </c>
      <c r="B27" s="65" t="s">
        <v>22</v>
      </c>
      <c r="C27" s="60">
        <v>60</v>
      </c>
      <c r="D27" s="93">
        <f t="shared" si="0"/>
        <v>1140</v>
      </c>
      <c r="E27" s="93">
        <f>+E28+E29+E30</f>
        <v>940</v>
      </c>
      <c r="F27" s="94">
        <f>+F28+F29+F30</f>
        <v>0</v>
      </c>
      <c r="G27" s="95">
        <f>+G28+G29+G30</f>
        <v>200</v>
      </c>
    </row>
    <row r="28" spans="1:7" x14ac:dyDescent="0.3">
      <c r="A28" s="64" t="s">
        <v>69</v>
      </c>
      <c r="B28" s="8" t="s">
        <v>23</v>
      </c>
      <c r="C28" s="6"/>
      <c r="D28" s="83">
        <f t="shared" si="0"/>
        <v>0</v>
      </c>
      <c r="E28" s="84"/>
      <c r="F28" s="83"/>
      <c r="G28" s="85"/>
    </row>
    <row r="29" spans="1:7" x14ac:dyDescent="0.3">
      <c r="A29" s="64" t="s">
        <v>70</v>
      </c>
      <c r="B29" s="18" t="s">
        <v>24</v>
      </c>
      <c r="C29" s="6"/>
      <c r="D29" s="83">
        <f t="shared" si="0"/>
        <v>1140</v>
      </c>
      <c r="E29" s="84">
        <f>1000+40+300-400</f>
        <v>940</v>
      </c>
      <c r="F29" s="83"/>
      <c r="G29" s="85">
        <v>200</v>
      </c>
    </row>
    <row r="30" spans="1:7" ht="15" thickBot="1" x14ac:dyDescent="0.35">
      <c r="A30" s="64" t="s">
        <v>71</v>
      </c>
      <c r="B30" s="7" t="s">
        <v>25</v>
      </c>
      <c r="C30" s="9"/>
      <c r="D30" s="74">
        <f t="shared" si="0"/>
        <v>0</v>
      </c>
      <c r="E30" s="73"/>
      <c r="F30" s="74"/>
      <c r="G30" s="75"/>
    </row>
    <row r="31" spans="1:7" x14ac:dyDescent="0.3">
      <c r="A31" s="61" t="s">
        <v>61</v>
      </c>
      <c r="B31" s="1" t="s">
        <v>26</v>
      </c>
      <c r="C31" s="19">
        <v>64</v>
      </c>
      <c r="D31" s="71">
        <f t="shared" si="0"/>
        <v>5968</v>
      </c>
      <c r="E31" s="70">
        <f>+E32+E33+E34+E35+E36+E37</f>
        <v>5768</v>
      </c>
      <c r="F31" s="71">
        <f>+F32+F33+F34+F35+F36+F37</f>
        <v>0</v>
      </c>
      <c r="G31" s="72">
        <f>+G32+G33+G34+G35+G36+G37</f>
        <v>200</v>
      </c>
    </row>
    <row r="32" spans="1:7" x14ac:dyDescent="0.3">
      <c r="A32" s="64" t="s">
        <v>62</v>
      </c>
      <c r="B32" s="20" t="s">
        <v>27</v>
      </c>
      <c r="C32" s="21"/>
      <c r="D32" s="83">
        <f t="shared" si="0"/>
        <v>0</v>
      </c>
      <c r="E32" s="84"/>
      <c r="F32" s="83"/>
      <c r="G32" s="85"/>
    </row>
    <row r="33" spans="1:7" x14ac:dyDescent="0.3">
      <c r="A33" s="64" t="s">
        <v>63</v>
      </c>
      <c r="B33" s="8" t="s">
        <v>72</v>
      </c>
      <c r="C33" s="21"/>
      <c r="D33" s="83">
        <f t="shared" si="0"/>
        <v>0</v>
      </c>
      <c r="E33" s="84"/>
      <c r="F33" s="83"/>
      <c r="G33" s="85"/>
    </row>
    <row r="34" spans="1:7" ht="15" x14ac:dyDescent="0.25">
      <c r="A34" s="64" t="s">
        <v>64</v>
      </c>
      <c r="B34" s="8" t="s">
        <v>73</v>
      </c>
      <c r="C34" s="21"/>
      <c r="D34" s="83">
        <f t="shared" si="0"/>
        <v>0</v>
      </c>
      <c r="E34" s="84"/>
      <c r="F34" s="83"/>
      <c r="G34" s="85"/>
    </row>
    <row r="35" spans="1:7" x14ac:dyDescent="0.3">
      <c r="A35" s="64" t="s">
        <v>65</v>
      </c>
      <c r="B35" s="8" t="s">
        <v>74</v>
      </c>
      <c r="C35" s="21"/>
      <c r="D35" s="83">
        <f t="shared" si="0"/>
        <v>0</v>
      </c>
      <c r="E35" s="84"/>
      <c r="F35" s="83"/>
      <c r="G35" s="85"/>
    </row>
    <row r="36" spans="1:7" x14ac:dyDescent="0.3">
      <c r="A36" s="64" t="s">
        <v>66</v>
      </c>
      <c r="B36" s="8" t="s">
        <v>28</v>
      </c>
      <c r="C36" s="21"/>
      <c r="D36" s="83">
        <f t="shared" si="0"/>
        <v>0</v>
      </c>
      <c r="E36" s="84"/>
      <c r="F36" s="83"/>
      <c r="G36" s="85"/>
    </row>
    <row r="37" spans="1:7" ht="15" thickBot="1" x14ac:dyDescent="0.35">
      <c r="A37" s="64" t="s">
        <v>67</v>
      </c>
      <c r="B37" s="22" t="s">
        <v>15</v>
      </c>
      <c r="C37" s="4"/>
      <c r="D37" s="96">
        <f t="shared" si="0"/>
        <v>5968</v>
      </c>
      <c r="E37" s="73">
        <f>768+5000</f>
        <v>5768</v>
      </c>
      <c r="F37" s="74"/>
      <c r="G37" s="75">
        <v>200</v>
      </c>
    </row>
    <row r="38" spans="1:7" ht="15" thickBot="1" x14ac:dyDescent="0.35">
      <c r="A38" s="63" t="s">
        <v>68</v>
      </c>
      <c r="B38" s="23" t="s">
        <v>29</v>
      </c>
      <c r="C38" s="11">
        <v>65</v>
      </c>
      <c r="D38" s="97">
        <f t="shared" si="0"/>
        <v>0</v>
      </c>
      <c r="E38" s="77"/>
      <c r="F38" s="76"/>
      <c r="G38" s="78"/>
    </row>
    <row r="39" spans="1:7" ht="15" thickBot="1" x14ac:dyDescent="0.35">
      <c r="A39" s="24" t="s">
        <v>32</v>
      </c>
      <c r="B39" s="25" t="s">
        <v>33</v>
      </c>
      <c r="C39" s="26" t="s">
        <v>7</v>
      </c>
      <c r="D39" s="98">
        <f t="shared" si="0"/>
        <v>0</v>
      </c>
      <c r="E39" s="98">
        <f>+E21-E5</f>
        <v>0</v>
      </c>
      <c r="F39" s="98">
        <f>+F21-F5</f>
        <v>0</v>
      </c>
      <c r="G39" s="99">
        <f>+G21-G5</f>
        <v>0</v>
      </c>
    </row>
    <row r="40" spans="1:7" ht="6.75" customHeight="1" thickBot="1" x14ac:dyDescent="0.3">
      <c r="A40" s="28"/>
      <c r="B40" s="28"/>
      <c r="C40" s="28"/>
      <c r="D40" s="28"/>
      <c r="E40" s="28"/>
      <c r="F40" s="28"/>
      <c r="G40" s="28"/>
    </row>
    <row r="41" spans="1:7" x14ac:dyDescent="0.3">
      <c r="A41" s="56" t="s">
        <v>34</v>
      </c>
      <c r="B41" s="39" t="s">
        <v>35</v>
      </c>
      <c r="C41" s="40"/>
      <c r="D41" s="40"/>
      <c r="E41" s="40"/>
      <c r="F41" s="40"/>
      <c r="G41" s="33"/>
    </row>
    <row r="42" spans="1:7" x14ac:dyDescent="0.3">
      <c r="A42" s="101" t="s">
        <v>82</v>
      </c>
      <c r="B42" s="102"/>
      <c r="C42" s="103"/>
      <c r="D42" s="103"/>
      <c r="E42" s="103"/>
      <c r="F42" s="103"/>
      <c r="G42" s="104"/>
    </row>
    <row r="43" spans="1:7" x14ac:dyDescent="0.3">
      <c r="A43" s="101" t="s">
        <v>83</v>
      </c>
      <c r="B43" s="102"/>
      <c r="C43" s="103"/>
      <c r="D43" s="103"/>
      <c r="E43" s="103"/>
      <c r="F43" s="103"/>
      <c r="G43" s="35"/>
    </row>
    <row r="44" spans="1:7" x14ac:dyDescent="0.3">
      <c r="A44" s="101" t="s">
        <v>84</v>
      </c>
      <c r="B44" s="102"/>
      <c r="C44" s="103"/>
      <c r="D44" s="103"/>
      <c r="E44" s="103"/>
      <c r="F44" s="103"/>
      <c r="G44" s="35"/>
    </row>
    <row r="45" spans="1:7" x14ac:dyDescent="0.3">
      <c r="A45" s="101" t="s">
        <v>85</v>
      </c>
      <c r="B45" s="102"/>
      <c r="C45" s="103"/>
      <c r="D45" s="103"/>
      <c r="E45" s="103"/>
      <c r="F45" s="103"/>
      <c r="G45" s="35"/>
    </row>
    <row r="46" spans="1:7" x14ac:dyDescent="0.3">
      <c r="A46" s="101" t="s">
        <v>86</v>
      </c>
      <c r="B46" s="102"/>
      <c r="C46" s="103"/>
      <c r="D46" s="103"/>
      <c r="E46" s="103"/>
      <c r="F46" s="103"/>
      <c r="G46" s="35"/>
    </row>
    <row r="47" spans="1:7" ht="15" thickBot="1" x14ac:dyDescent="0.35">
      <c r="A47" s="105" t="s">
        <v>87</v>
      </c>
      <c r="B47" s="106"/>
      <c r="C47" s="107"/>
      <c r="D47" s="107"/>
      <c r="E47" s="107"/>
      <c r="F47" s="107"/>
      <c r="G47" s="38"/>
    </row>
    <row r="48" spans="1:7" x14ac:dyDescent="0.3">
      <c r="A48" s="108" t="s">
        <v>100</v>
      </c>
      <c r="B48" s="103"/>
      <c r="C48" s="103"/>
      <c r="D48" s="103"/>
      <c r="E48" s="103"/>
      <c r="F48" s="103"/>
      <c r="G48" s="109"/>
    </row>
    <row r="49" spans="1:7" ht="15" thickBot="1" x14ac:dyDescent="0.35">
      <c r="A49" s="110" t="s">
        <v>101</v>
      </c>
      <c r="B49" s="107"/>
      <c r="C49" s="107"/>
      <c r="D49" s="107"/>
      <c r="E49" s="107"/>
      <c r="F49" s="107"/>
      <c r="G49" s="111"/>
    </row>
    <row r="50" spans="1:7" x14ac:dyDescent="0.3">
      <c r="A50" s="55" t="s">
        <v>36</v>
      </c>
      <c r="B50" s="40" t="s">
        <v>37</v>
      </c>
      <c r="C50" s="40"/>
      <c r="D50" s="40"/>
      <c r="E50" s="32"/>
      <c r="F50" s="32"/>
      <c r="G50" s="33"/>
    </row>
    <row r="51" spans="1:7" ht="15" x14ac:dyDescent="0.25">
      <c r="A51" s="34"/>
      <c r="B51" s="31"/>
      <c r="C51" s="31"/>
      <c r="D51" s="31"/>
      <c r="E51" s="31"/>
      <c r="F51" s="31"/>
      <c r="G51" s="35"/>
    </row>
    <row r="52" spans="1:7" ht="15" thickBot="1" x14ac:dyDescent="0.35">
      <c r="A52" s="36"/>
      <c r="B52" s="37" t="s">
        <v>99</v>
      </c>
      <c r="C52" s="37"/>
      <c r="D52" s="37"/>
      <c r="E52" s="37"/>
      <c r="F52" s="37"/>
      <c r="G52" s="38"/>
    </row>
    <row r="53" spans="1:7" ht="15" x14ac:dyDescent="0.25">
      <c r="A53" s="29"/>
      <c r="B53" s="31"/>
      <c r="C53" s="29"/>
      <c r="D53" s="29"/>
      <c r="E53" s="29"/>
      <c r="F53" s="29"/>
      <c r="G53" s="29"/>
    </row>
    <row r="54" spans="1:7" ht="15" x14ac:dyDescent="0.25">
      <c r="A54" s="29"/>
      <c r="B54" s="29"/>
      <c r="C54" s="29"/>
      <c r="D54" s="29"/>
      <c r="E54" s="29"/>
      <c r="F54" s="29"/>
      <c r="G54" s="29"/>
    </row>
    <row r="55" spans="1:7" ht="15" x14ac:dyDescent="0.25">
      <c r="B55" s="29"/>
    </row>
  </sheetData>
  <pageMargins left="0.7" right="0.7" top="0.78740157499999996" bottom="0.78740157499999996" header="0.3" footer="0.3"/>
  <pageSetup paperSize="9" orientation="portrait" r:id="rId1"/>
  <headerFooter>
    <oddHeader>&amp;R&amp;"Times New Roman,Obyčejné"&amp;10Příloha č. 1 Metodického materiálu k aplikaci
 právních úpravy o pravidlech rozpočtové odpovědnosti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5" workbookViewId="0">
      <selection activeCell="A50" sqref="A50:G51"/>
    </sheetView>
  </sheetViews>
  <sheetFormatPr defaultRowHeight="14.4" x14ac:dyDescent="0.3"/>
  <cols>
    <col min="1" max="1" width="8.6640625" customWidth="1"/>
    <col min="2" max="2" width="39.6640625" customWidth="1"/>
    <col min="3" max="3" width="5.88671875" customWidth="1"/>
    <col min="4" max="4" width="8.44140625" customWidth="1"/>
    <col min="5" max="6" width="8" customWidth="1"/>
    <col min="7" max="7" width="13.33203125" customWidth="1"/>
  </cols>
  <sheetData>
    <row r="1" spans="1:8" ht="15.6" x14ac:dyDescent="0.3">
      <c r="A1" s="27" t="s">
        <v>81</v>
      </c>
      <c r="B1" s="59"/>
      <c r="C1" s="27"/>
      <c r="D1" s="27"/>
      <c r="E1" s="27"/>
      <c r="F1" s="29"/>
      <c r="G1" s="29"/>
    </row>
    <row r="2" spans="1:8" ht="19.5" customHeight="1" thickBot="1" x14ac:dyDescent="0.35">
      <c r="A2" s="29"/>
      <c r="B2" s="30"/>
      <c r="C2" s="58" t="s">
        <v>75</v>
      </c>
      <c r="E2" s="30"/>
      <c r="F2" s="29"/>
      <c r="G2" s="29"/>
    </row>
    <row r="3" spans="1:8" ht="15" customHeight="1" x14ac:dyDescent="0.25">
      <c r="A3" s="51">
        <v>1</v>
      </c>
      <c r="B3" s="52">
        <v>2</v>
      </c>
      <c r="C3" s="52">
        <v>3</v>
      </c>
      <c r="D3" s="52">
        <v>4</v>
      </c>
      <c r="E3" s="52">
        <v>5</v>
      </c>
      <c r="F3" s="53">
        <v>6</v>
      </c>
      <c r="G3" s="54">
        <v>7</v>
      </c>
      <c r="H3" s="41"/>
    </row>
    <row r="4" spans="1:8" ht="31.5" customHeight="1" x14ac:dyDescent="0.3">
      <c r="A4" s="42"/>
      <c r="B4" s="43"/>
      <c r="C4" s="44" t="s">
        <v>0</v>
      </c>
      <c r="D4" s="45" t="s">
        <v>1</v>
      </c>
      <c r="E4" s="45" t="s">
        <v>2</v>
      </c>
      <c r="F4" s="46" t="s">
        <v>3</v>
      </c>
      <c r="G4" s="47" t="s">
        <v>4</v>
      </c>
      <c r="H4" s="57"/>
    </row>
    <row r="5" spans="1:8" ht="15" thickBot="1" x14ac:dyDescent="0.35">
      <c r="A5" s="48" t="s">
        <v>5</v>
      </c>
      <c r="B5" s="49" t="s">
        <v>6</v>
      </c>
      <c r="C5" s="50" t="s">
        <v>7</v>
      </c>
      <c r="D5" s="68">
        <f>+E5+F5+G5</f>
        <v>59345</v>
      </c>
      <c r="E5" s="68">
        <f>+E6+E9+E11+E12+E13+E15+E19+E20+E8</f>
        <v>58945</v>
      </c>
      <c r="F5" s="68">
        <f>+F6+F9+F11+F12+F13+F15+F19+F20+F8</f>
        <v>0</v>
      </c>
      <c r="G5" s="69">
        <f>+G6+G9+G11+G12+G13+G15+G19+G20+G8</f>
        <v>400</v>
      </c>
    </row>
    <row r="6" spans="1:8" x14ac:dyDescent="0.3">
      <c r="A6" s="61" t="s">
        <v>41</v>
      </c>
      <c r="B6" s="1" t="s">
        <v>8</v>
      </c>
      <c r="C6" s="2">
        <v>50</v>
      </c>
      <c r="D6" s="70">
        <f t="shared" ref="D6:D39" si="0">+E6+F6+G6</f>
        <v>9000</v>
      </c>
      <c r="E6" s="70">
        <f>12000-150-3000</f>
        <v>8850</v>
      </c>
      <c r="F6" s="71">
        <v>0</v>
      </c>
      <c r="G6" s="72">
        <v>150</v>
      </c>
    </row>
    <row r="7" spans="1:8" ht="15" thickBot="1" x14ac:dyDescent="0.35">
      <c r="A7" s="62" t="s">
        <v>42</v>
      </c>
      <c r="B7" s="3" t="s">
        <v>9</v>
      </c>
      <c r="C7" s="4"/>
      <c r="D7" s="73">
        <f t="shared" si="0"/>
        <v>0</v>
      </c>
      <c r="E7" s="73">
        <v>0</v>
      </c>
      <c r="F7" s="74"/>
      <c r="G7" s="75"/>
    </row>
    <row r="8" spans="1:8" ht="15" thickBot="1" x14ac:dyDescent="0.35">
      <c r="A8" s="61" t="s">
        <v>43</v>
      </c>
      <c r="B8" s="1" t="s">
        <v>10</v>
      </c>
      <c r="C8" s="2">
        <v>51</v>
      </c>
      <c r="D8" s="70">
        <f t="shared" si="0"/>
        <v>7482</v>
      </c>
      <c r="E8" s="70">
        <f>8000+2000+3640-65+30-5-4000-2000-420+232</f>
        <v>7412</v>
      </c>
      <c r="F8" s="71">
        <v>0</v>
      </c>
      <c r="G8" s="72">
        <v>70</v>
      </c>
    </row>
    <row r="9" spans="1:8" ht="15" thickBot="1" x14ac:dyDescent="0.35">
      <c r="A9" s="63" t="s">
        <v>52</v>
      </c>
      <c r="B9" s="10" t="s">
        <v>16</v>
      </c>
      <c r="C9" s="14">
        <v>56</v>
      </c>
      <c r="D9" s="76">
        <f t="shared" si="0"/>
        <v>0</v>
      </c>
      <c r="E9" s="77">
        <v>0</v>
      </c>
      <c r="F9" s="76"/>
      <c r="G9" s="78"/>
    </row>
    <row r="10" spans="1:8" ht="15.75" thickBot="1" x14ac:dyDescent="0.3">
      <c r="A10" s="63" t="s">
        <v>53</v>
      </c>
      <c r="B10" s="10" t="s">
        <v>17</v>
      </c>
      <c r="C10" s="11">
        <v>57</v>
      </c>
      <c r="D10" s="77">
        <f t="shared" si="0"/>
        <v>0</v>
      </c>
      <c r="E10" s="77">
        <v>0</v>
      </c>
      <c r="F10" s="76"/>
      <c r="G10" s="78"/>
    </row>
    <row r="11" spans="1:8" ht="15" thickBot="1" x14ac:dyDescent="0.35">
      <c r="A11" s="61" t="s">
        <v>44</v>
      </c>
      <c r="B11" s="1" t="s">
        <v>11</v>
      </c>
      <c r="C11" s="2">
        <v>52</v>
      </c>
      <c r="D11" s="79">
        <f t="shared" si="0"/>
        <v>35070</v>
      </c>
      <c r="E11" s="70">
        <v>35000</v>
      </c>
      <c r="F11" s="71"/>
      <c r="G11" s="72">
        <v>70</v>
      </c>
    </row>
    <row r="12" spans="1:8" ht="15" thickBot="1" x14ac:dyDescent="0.35">
      <c r="A12" s="63" t="s">
        <v>45</v>
      </c>
      <c r="B12" s="10" t="s">
        <v>12</v>
      </c>
      <c r="C12" s="11">
        <v>53</v>
      </c>
      <c r="D12" s="80">
        <f t="shared" si="0"/>
        <v>183</v>
      </c>
      <c r="E12" s="77">
        <v>183</v>
      </c>
      <c r="F12" s="76"/>
      <c r="G12" s="78"/>
    </row>
    <row r="13" spans="1:8" x14ac:dyDescent="0.3">
      <c r="A13" s="61" t="s">
        <v>46</v>
      </c>
      <c r="B13" s="1" t="s">
        <v>13</v>
      </c>
      <c r="C13" s="2">
        <v>54</v>
      </c>
      <c r="D13" s="79">
        <f t="shared" si="0"/>
        <v>900</v>
      </c>
      <c r="E13" s="81">
        <v>900</v>
      </c>
      <c r="F13" s="71"/>
      <c r="G13" s="72"/>
    </row>
    <row r="14" spans="1:8" ht="15" thickBot="1" x14ac:dyDescent="0.35">
      <c r="A14" s="62" t="s">
        <v>77</v>
      </c>
      <c r="B14" s="67" t="s">
        <v>76</v>
      </c>
      <c r="C14" s="12"/>
      <c r="D14" s="100">
        <f t="shared" si="0"/>
        <v>0</v>
      </c>
      <c r="E14" s="82"/>
      <c r="F14" s="74"/>
      <c r="G14" s="75"/>
    </row>
    <row r="15" spans="1:8" ht="27.6" x14ac:dyDescent="0.3">
      <c r="A15" s="61" t="s">
        <v>47</v>
      </c>
      <c r="B15" s="13" t="s">
        <v>14</v>
      </c>
      <c r="C15" s="2">
        <v>55</v>
      </c>
      <c r="D15" s="79">
        <f t="shared" si="0"/>
        <v>6710</v>
      </c>
      <c r="E15" s="81">
        <f>+E16+E17+E18</f>
        <v>6600</v>
      </c>
      <c r="F15" s="71">
        <f>+F16+F17+F18</f>
        <v>0</v>
      </c>
      <c r="G15" s="72">
        <f>+G16+G17+G18</f>
        <v>110</v>
      </c>
    </row>
    <row r="16" spans="1:8" x14ac:dyDescent="0.3">
      <c r="A16" s="64" t="s">
        <v>48</v>
      </c>
      <c r="B16" s="5" t="s">
        <v>49</v>
      </c>
      <c r="C16" s="6"/>
      <c r="D16" s="83">
        <f t="shared" si="0"/>
        <v>6600</v>
      </c>
      <c r="E16" s="84">
        <v>6600</v>
      </c>
      <c r="F16" s="83"/>
      <c r="G16" s="85"/>
    </row>
    <row r="17" spans="1:7" x14ac:dyDescent="0.3">
      <c r="A17" s="64" t="s">
        <v>50</v>
      </c>
      <c r="B17" s="5" t="s">
        <v>38</v>
      </c>
      <c r="C17" s="6"/>
      <c r="D17" s="83">
        <f t="shared" si="0"/>
        <v>0</v>
      </c>
      <c r="E17" s="84">
        <v>0</v>
      </c>
      <c r="F17" s="83"/>
      <c r="G17" s="85"/>
    </row>
    <row r="18" spans="1:7" ht="15" thickBot="1" x14ac:dyDescent="0.35">
      <c r="A18" s="64" t="s">
        <v>51</v>
      </c>
      <c r="B18" s="7" t="s">
        <v>15</v>
      </c>
      <c r="C18" s="9"/>
      <c r="D18" s="74">
        <f t="shared" si="0"/>
        <v>110</v>
      </c>
      <c r="E18" s="73">
        <v>0</v>
      </c>
      <c r="F18" s="74"/>
      <c r="G18" s="75">
        <v>110</v>
      </c>
    </row>
    <row r="19" spans="1:7" ht="15" thickBot="1" x14ac:dyDescent="0.35">
      <c r="A19" s="63" t="s">
        <v>54</v>
      </c>
      <c r="B19" s="10" t="s">
        <v>18</v>
      </c>
      <c r="C19" s="11">
        <v>58</v>
      </c>
      <c r="D19" s="77">
        <f t="shared" si="0"/>
        <v>0</v>
      </c>
      <c r="E19" s="77"/>
      <c r="F19" s="76"/>
      <c r="G19" s="78"/>
    </row>
    <row r="20" spans="1:7" ht="15" thickBot="1" x14ac:dyDescent="0.35">
      <c r="A20" s="63" t="s">
        <v>55</v>
      </c>
      <c r="B20" s="10" t="s">
        <v>19</v>
      </c>
      <c r="C20" s="11">
        <v>59</v>
      </c>
      <c r="D20" s="77">
        <f t="shared" si="0"/>
        <v>0</v>
      </c>
      <c r="E20" s="77">
        <v>0</v>
      </c>
      <c r="F20" s="76">
        <v>0</v>
      </c>
      <c r="G20" s="78">
        <v>0</v>
      </c>
    </row>
    <row r="21" spans="1:7" ht="15" thickBot="1" x14ac:dyDescent="0.35">
      <c r="A21" s="15" t="s">
        <v>20</v>
      </c>
      <c r="B21" s="16" t="s">
        <v>21</v>
      </c>
      <c r="C21" s="17" t="s">
        <v>7</v>
      </c>
      <c r="D21" s="86">
        <f t="shared" si="0"/>
        <v>59345</v>
      </c>
      <c r="E21" s="86">
        <f>+E22+E26+E27+E31+E38</f>
        <v>58945</v>
      </c>
      <c r="F21" s="87">
        <f>+F22+F26+F27+F31+F38</f>
        <v>0</v>
      </c>
      <c r="G21" s="88">
        <f>+G22+G26+G27+G31+G38</f>
        <v>400</v>
      </c>
    </row>
    <row r="22" spans="1:7" x14ac:dyDescent="0.3">
      <c r="A22" s="61" t="s">
        <v>56</v>
      </c>
      <c r="B22" s="13" t="s">
        <v>31</v>
      </c>
      <c r="C22" s="2">
        <v>69</v>
      </c>
      <c r="D22" s="89">
        <f t="shared" si="0"/>
        <v>52005</v>
      </c>
      <c r="E22" s="89">
        <f>+E23+E24+E25</f>
        <v>52005</v>
      </c>
      <c r="F22" s="71">
        <f>+F23+F24+F25</f>
        <v>0</v>
      </c>
      <c r="G22" s="72">
        <f>+G23+G24+G25</f>
        <v>0</v>
      </c>
    </row>
    <row r="23" spans="1:7" x14ac:dyDescent="0.3">
      <c r="A23" s="64" t="s">
        <v>57</v>
      </c>
      <c r="B23" s="8" t="s">
        <v>39</v>
      </c>
      <c r="C23" s="21"/>
      <c r="D23" s="90">
        <f t="shared" si="0"/>
        <v>26321</v>
      </c>
      <c r="E23" s="90">
        <f>26317+4</f>
        <v>26321</v>
      </c>
      <c r="F23" s="83"/>
      <c r="G23" s="85"/>
    </row>
    <row r="24" spans="1:7" x14ac:dyDescent="0.3">
      <c r="A24" s="64" t="s">
        <v>58</v>
      </c>
      <c r="B24" s="8" t="s">
        <v>40</v>
      </c>
      <c r="C24" s="21"/>
      <c r="D24" s="90">
        <f t="shared" si="0"/>
        <v>25684</v>
      </c>
      <c r="E24" s="90">
        <f>23362+1050+1272</f>
        <v>25684</v>
      </c>
      <c r="F24" s="83"/>
      <c r="G24" s="85"/>
    </row>
    <row r="25" spans="1:7" ht="15" thickBot="1" x14ac:dyDescent="0.35">
      <c r="A25" s="62" t="s">
        <v>78</v>
      </c>
      <c r="B25" s="22" t="s">
        <v>15</v>
      </c>
      <c r="C25" s="4"/>
      <c r="D25" s="91">
        <f t="shared" si="0"/>
        <v>0</v>
      </c>
      <c r="E25" s="91"/>
      <c r="F25" s="74"/>
      <c r="G25" s="75"/>
    </row>
    <row r="26" spans="1:7" ht="15" thickBot="1" x14ac:dyDescent="0.35">
      <c r="A26" s="63" t="s">
        <v>59</v>
      </c>
      <c r="B26" s="23" t="s">
        <v>30</v>
      </c>
      <c r="C26" s="11">
        <v>68</v>
      </c>
      <c r="D26" s="92">
        <f t="shared" si="0"/>
        <v>0</v>
      </c>
      <c r="E26" s="92"/>
      <c r="F26" s="76"/>
      <c r="G26" s="78"/>
    </row>
    <row r="27" spans="1:7" x14ac:dyDescent="0.3">
      <c r="A27" s="66" t="s">
        <v>60</v>
      </c>
      <c r="B27" s="65" t="s">
        <v>22</v>
      </c>
      <c r="C27" s="60">
        <v>60</v>
      </c>
      <c r="D27" s="93">
        <f t="shared" si="0"/>
        <v>1140</v>
      </c>
      <c r="E27" s="93">
        <f>+E28+E29+E30</f>
        <v>940</v>
      </c>
      <c r="F27" s="94">
        <f>+F28+F29+F30</f>
        <v>0</v>
      </c>
      <c r="G27" s="95">
        <f>+G28+G29+G30</f>
        <v>200</v>
      </c>
    </row>
    <row r="28" spans="1:7" x14ac:dyDescent="0.3">
      <c r="A28" s="64" t="s">
        <v>69</v>
      </c>
      <c r="B28" s="8" t="s">
        <v>23</v>
      </c>
      <c r="C28" s="6"/>
      <c r="D28" s="83">
        <f t="shared" si="0"/>
        <v>0</v>
      </c>
      <c r="E28" s="84"/>
      <c r="F28" s="83"/>
      <c r="G28" s="85"/>
    </row>
    <row r="29" spans="1:7" x14ac:dyDescent="0.3">
      <c r="A29" s="64" t="s">
        <v>70</v>
      </c>
      <c r="B29" s="18" t="s">
        <v>24</v>
      </c>
      <c r="C29" s="6"/>
      <c r="D29" s="83">
        <f t="shared" si="0"/>
        <v>1140</v>
      </c>
      <c r="E29" s="84">
        <f>1000+40+300-400</f>
        <v>940</v>
      </c>
      <c r="F29" s="83"/>
      <c r="G29" s="85">
        <v>200</v>
      </c>
    </row>
    <row r="30" spans="1:7" ht="15" thickBot="1" x14ac:dyDescent="0.35">
      <c r="A30" s="64" t="s">
        <v>71</v>
      </c>
      <c r="B30" s="7" t="s">
        <v>25</v>
      </c>
      <c r="C30" s="9"/>
      <c r="D30" s="74">
        <f t="shared" si="0"/>
        <v>0</v>
      </c>
      <c r="E30" s="73"/>
      <c r="F30" s="74"/>
      <c r="G30" s="75"/>
    </row>
    <row r="31" spans="1:7" x14ac:dyDescent="0.3">
      <c r="A31" s="61" t="s">
        <v>61</v>
      </c>
      <c r="B31" s="1" t="s">
        <v>26</v>
      </c>
      <c r="C31" s="19">
        <v>64</v>
      </c>
      <c r="D31" s="71">
        <f t="shared" si="0"/>
        <v>6200</v>
      </c>
      <c r="E31" s="70">
        <f>+E32+E33+E34+E35+E36+E37</f>
        <v>6000</v>
      </c>
      <c r="F31" s="71">
        <f>+F32+F33+F34+F35+F36+F37</f>
        <v>0</v>
      </c>
      <c r="G31" s="72">
        <f>+G32+G33+G34+G35+G36+G37</f>
        <v>200</v>
      </c>
    </row>
    <row r="32" spans="1:7" x14ac:dyDescent="0.3">
      <c r="A32" s="64" t="s">
        <v>62</v>
      </c>
      <c r="B32" s="20" t="s">
        <v>27</v>
      </c>
      <c r="C32" s="21"/>
      <c r="D32" s="83">
        <f t="shared" si="0"/>
        <v>0</v>
      </c>
      <c r="E32" s="84">
        <v>0</v>
      </c>
      <c r="F32" s="83"/>
      <c r="G32" s="85"/>
    </row>
    <row r="33" spans="1:7" x14ac:dyDescent="0.3">
      <c r="A33" s="64" t="s">
        <v>63</v>
      </c>
      <c r="B33" s="8" t="s">
        <v>72</v>
      </c>
      <c r="C33" s="21"/>
      <c r="D33" s="83">
        <f t="shared" si="0"/>
        <v>0</v>
      </c>
      <c r="E33" s="84">
        <v>0</v>
      </c>
      <c r="F33" s="83"/>
      <c r="G33" s="85"/>
    </row>
    <row r="34" spans="1:7" ht="15" x14ac:dyDescent="0.25">
      <c r="A34" s="64" t="s">
        <v>64</v>
      </c>
      <c r="B34" s="8" t="s">
        <v>73</v>
      </c>
      <c r="C34" s="21"/>
      <c r="D34" s="83">
        <f t="shared" si="0"/>
        <v>0</v>
      </c>
      <c r="E34" s="84">
        <v>0</v>
      </c>
      <c r="F34" s="83"/>
      <c r="G34" s="85"/>
    </row>
    <row r="35" spans="1:7" x14ac:dyDescent="0.3">
      <c r="A35" s="64" t="s">
        <v>65</v>
      </c>
      <c r="B35" s="8" t="s">
        <v>74</v>
      </c>
      <c r="C35" s="21"/>
      <c r="D35" s="83">
        <f t="shared" si="0"/>
        <v>0</v>
      </c>
      <c r="E35" s="84">
        <v>0</v>
      </c>
      <c r="F35" s="83"/>
      <c r="G35" s="85"/>
    </row>
    <row r="36" spans="1:7" x14ac:dyDescent="0.3">
      <c r="A36" s="64" t="s">
        <v>66</v>
      </c>
      <c r="B36" s="8" t="s">
        <v>28</v>
      </c>
      <c r="C36" s="21"/>
      <c r="D36" s="83">
        <f t="shared" si="0"/>
        <v>0</v>
      </c>
      <c r="E36" s="84">
        <v>0</v>
      </c>
      <c r="F36" s="83"/>
      <c r="G36" s="85"/>
    </row>
    <row r="37" spans="1:7" ht="15" thickBot="1" x14ac:dyDescent="0.35">
      <c r="A37" s="64" t="s">
        <v>67</v>
      </c>
      <c r="B37" s="22" t="s">
        <v>15</v>
      </c>
      <c r="C37" s="4"/>
      <c r="D37" s="96">
        <f t="shared" si="0"/>
        <v>6200</v>
      </c>
      <c r="E37" s="73">
        <v>6000</v>
      </c>
      <c r="F37" s="74"/>
      <c r="G37" s="75">
        <v>200</v>
      </c>
    </row>
    <row r="38" spans="1:7" ht="15" thickBot="1" x14ac:dyDescent="0.35">
      <c r="A38" s="63" t="s">
        <v>68</v>
      </c>
      <c r="B38" s="23" t="s">
        <v>29</v>
      </c>
      <c r="C38" s="11">
        <v>65</v>
      </c>
      <c r="D38" s="97">
        <f t="shared" si="0"/>
        <v>0</v>
      </c>
      <c r="E38" s="77"/>
      <c r="F38" s="76"/>
      <c r="G38" s="78"/>
    </row>
    <row r="39" spans="1:7" ht="15" thickBot="1" x14ac:dyDescent="0.35">
      <c r="A39" s="24" t="s">
        <v>32</v>
      </c>
      <c r="B39" s="25" t="s">
        <v>33</v>
      </c>
      <c r="C39" s="26" t="s">
        <v>7</v>
      </c>
      <c r="D39" s="98">
        <f t="shared" si="0"/>
        <v>0</v>
      </c>
      <c r="E39" s="98">
        <f>+E21-E5</f>
        <v>0</v>
      </c>
      <c r="F39" s="98">
        <f>+F21-F5</f>
        <v>0</v>
      </c>
      <c r="G39" s="99">
        <f>+G21-G5</f>
        <v>0</v>
      </c>
    </row>
    <row r="40" spans="1:7" ht="6.75" customHeight="1" thickBot="1" x14ac:dyDescent="0.3">
      <c r="A40" s="28"/>
      <c r="B40" s="28"/>
      <c r="C40" s="28"/>
      <c r="D40" s="28"/>
      <c r="E40" s="28"/>
      <c r="F40" s="28"/>
      <c r="G40" s="28"/>
    </row>
    <row r="41" spans="1:7" x14ac:dyDescent="0.3">
      <c r="A41" s="56" t="s">
        <v>34</v>
      </c>
      <c r="B41" s="39" t="s">
        <v>35</v>
      </c>
      <c r="C41" s="40"/>
      <c r="D41" s="40"/>
      <c r="E41" s="40"/>
      <c r="F41" s="40"/>
      <c r="G41" s="33"/>
    </row>
    <row r="42" spans="1:7" x14ac:dyDescent="0.3">
      <c r="A42" s="101" t="s">
        <v>88</v>
      </c>
      <c r="B42" s="102"/>
      <c r="C42" s="103"/>
      <c r="D42" s="103"/>
      <c r="E42" s="103"/>
      <c r="F42" s="103"/>
      <c r="G42" s="104"/>
    </row>
    <row r="43" spans="1:7" x14ac:dyDescent="0.3">
      <c r="A43" s="101" t="s">
        <v>89</v>
      </c>
      <c r="B43" s="102"/>
      <c r="C43" s="103"/>
      <c r="D43" s="103"/>
      <c r="E43" s="103"/>
      <c r="F43" s="103"/>
      <c r="G43" s="104"/>
    </row>
    <row r="44" spans="1:7" x14ac:dyDescent="0.3">
      <c r="A44" s="101" t="s">
        <v>94</v>
      </c>
      <c r="B44" s="102"/>
      <c r="C44" s="103"/>
      <c r="D44" s="103"/>
      <c r="E44" s="103"/>
      <c r="F44" s="103"/>
      <c r="G44" s="35"/>
    </row>
    <row r="45" spans="1:7" x14ac:dyDescent="0.3">
      <c r="A45" s="101" t="s">
        <v>90</v>
      </c>
      <c r="B45" s="102"/>
      <c r="C45" s="103"/>
      <c r="D45" s="103"/>
      <c r="E45" s="103"/>
      <c r="F45" s="103"/>
      <c r="G45" s="35"/>
    </row>
    <row r="46" spans="1:7" x14ac:dyDescent="0.3">
      <c r="A46" s="101" t="s">
        <v>91</v>
      </c>
      <c r="B46" s="102"/>
      <c r="C46" s="103"/>
      <c r="D46" s="103"/>
      <c r="E46" s="103"/>
      <c r="F46" s="103"/>
      <c r="G46" s="35"/>
    </row>
    <row r="47" spans="1:7" x14ac:dyDescent="0.3">
      <c r="A47" s="101" t="s">
        <v>92</v>
      </c>
      <c r="B47" s="102"/>
      <c r="C47" s="103"/>
      <c r="D47" s="103"/>
      <c r="E47" s="103"/>
      <c r="F47" s="103"/>
      <c r="G47" s="35"/>
    </row>
    <row r="48" spans="1:7" x14ac:dyDescent="0.3">
      <c r="A48" s="101" t="s">
        <v>93</v>
      </c>
      <c r="B48" s="102"/>
      <c r="C48" s="103"/>
      <c r="D48" s="103"/>
      <c r="E48" s="103"/>
      <c r="F48" s="103"/>
      <c r="G48" s="35"/>
    </row>
    <row r="49" spans="1:7" x14ac:dyDescent="0.3">
      <c r="A49" s="101" t="s">
        <v>87</v>
      </c>
      <c r="B49" s="102"/>
      <c r="C49" s="103"/>
      <c r="D49" s="103"/>
      <c r="E49" s="103"/>
      <c r="F49" s="103"/>
      <c r="G49" s="35"/>
    </row>
    <row r="50" spans="1:7" x14ac:dyDescent="0.3">
      <c r="A50" s="108" t="s">
        <v>100</v>
      </c>
      <c r="B50" s="103"/>
      <c r="C50" s="103"/>
      <c r="D50" s="103"/>
      <c r="E50" s="103"/>
      <c r="F50" s="103"/>
      <c r="G50" s="109"/>
    </row>
    <row r="51" spans="1:7" ht="15" thickBot="1" x14ac:dyDescent="0.35">
      <c r="A51" s="110" t="s">
        <v>101</v>
      </c>
      <c r="B51" s="107"/>
      <c r="C51" s="107"/>
      <c r="D51" s="107"/>
      <c r="E51" s="107"/>
      <c r="F51" s="107"/>
      <c r="G51" s="111"/>
    </row>
    <row r="52" spans="1:7" x14ac:dyDescent="0.3">
      <c r="A52" s="55" t="s">
        <v>36</v>
      </c>
      <c r="B52" s="40" t="s">
        <v>37</v>
      </c>
      <c r="C52" s="40"/>
      <c r="D52" s="40"/>
      <c r="E52" s="32"/>
      <c r="F52" s="32"/>
      <c r="G52" s="33"/>
    </row>
    <row r="53" spans="1:7" x14ac:dyDescent="0.3">
      <c r="A53" s="34"/>
      <c r="B53" s="31"/>
      <c r="C53" s="31"/>
      <c r="D53" s="31"/>
      <c r="E53" s="31"/>
      <c r="F53" s="31"/>
      <c r="G53" s="35"/>
    </row>
    <row r="54" spans="1:7" ht="15" thickBot="1" x14ac:dyDescent="0.35">
      <c r="A54" s="36"/>
      <c r="B54" s="37" t="s">
        <v>99</v>
      </c>
      <c r="C54" s="37"/>
      <c r="D54" s="37"/>
      <c r="E54" s="37"/>
      <c r="F54" s="37"/>
      <c r="G54" s="3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10" workbookViewId="0">
      <selection activeCell="F20" sqref="F20"/>
    </sheetView>
  </sheetViews>
  <sheetFormatPr defaultRowHeight="14.4" x14ac:dyDescent="0.3"/>
  <cols>
    <col min="1" max="1" width="8.6640625" customWidth="1"/>
    <col min="2" max="2" width="39.6640625" customWidth="1"/>
    <col min="3" max="3" width="5.88671875" customWidth="1"/>
    <col min="4" max="4" width="8.44140625" customWidth="1"/>
    <col min="5" max="6" width="8" customWidth="1"/>
    <col min="7" max="7" width="12.6640625" customWidth="1"/>
  </cols>
  <sheetData>
    <row r="1" spans="1:8" ht="15.6" x14ac:dyDescent="0.3">
      <c r="A1" s="27" t="s">
        <v>80</v>
      </c>
      <c r="B1" s="59"/>
      <c r="C1" s="27"/>
      <c r="D1" s="27"/>
      <c r="E1" s="27"/>
      <c r="F1" s="29"/>
      <c r="G1" s="29"/>
    </row>
    <row r="2" spans="1:8" ht="19.5" customHeight="1" thickBot="1" x14ac:dyDescent="0.35">
      <c r="A2" s="29"/>
      <c r="B2" s="30"/>
      <c r="C2" s="58" t="s">
        <v>75</v>
      </c>
      <c r="E2" s="30"/>
      <c r="F2" s="29"/>
      <c r="G2" s="29"/>
    </row>
    <row r="3" spans="1:8" ht="15" customHeight="1" x14ac:dyDescent="0.25">
      <c r="A3" s="51">
        <v>1</v>
      </c>
      <c r="B3" s="52">
        <v>2</v>
      </c>
      <c r="C3" s="52">
        <v>3</v>
      </c>
      <c r="D3" s="52">
        <v>4</v>
      </c>
      <c r="E3" s="52">
        <v>5</v>
      </c>
      <c r="F3" s="53">
        <v>6</v>
      </c>
      <c r="G3" s="54">
        <v>7</v>
      </c>
      <c r="H3" s="41"/>
    </row>
    <row r="4" spans="1:8" ht="31.5" customHeight="1" x14ac:dyDescent="0.3">
      <c r="A4" s="42"/>
      <c r="B4" s="43"/>
      <c r="C4" s="44" t="s">
        <v>0</v>
      </c>
      <c r="D4" s="45" t="s">
        <v>1</v>
      </c>
      <c r="E4" s="45" t="s">
        <v>2</v>
      </c>
      <c r="F4" s="46" t="s">
        <v>3</v>
      </c>
      <c r="G4" s="47" t="s">
        <v>4</v>
      </c>
      <c r="H4" s="57"/>
    </row>
    <row r="5" spans="1:8" ht="15" thickBot="1" x14ac:dyDescent="0.35">
      <c r="A5" s="48" t="s">
        <v>5</v>
      </c>
      <c r="B5" s="49" t="s">
        <v>6</v>
      </c>
      <c r="C5" s="50" t="s">
        <v>7</v>
      </c>
      <c r="D5" s="68">
        <f>+E5+F5+G5</f>
        <v>45014</v>
      </c>
      <c r="E5" s="68">
        <f>+E6+E9+E11+E12+E13+E15+E19+E20+E8</f>
        <v>44614</v>
      </c>
      <c r="F5" s="68">
        <f>+F6+F9+F11+F12+F13+F15+F19+F20+F8</f>
        <v>0</v>
      </c>
      <c r="G5" s="69">
        <f>+G6+G9+G11+G12+G13+G15+G19+G20+G8</f>
        <v>400</v>
      </c>
    </row>
    <row r="6" spans="1:8" x14ac:dyDescent="0.3">
      <c r="A6" s="61" t="s">
        <v>41</v>
      </c>
      <c r="B6" s="1" t="s">
        <v>8</v>
      </c>
      <c r="C6" s="2">
        <v>50</v>
      </c>
      <c r="D6" s="70">
        <f t="shared" ref="D6:D39" si="0">+E6+F6+G6</f>
        <v>5150</v>
      </c>
      <c r="E6" s="70">
        <v>5000</v>
      </c>
      <c r="F6" s="71">
        <v>0</v>
      </c>
      <c r="G6" s="72">
        <v>150</v>
      </c>
    </row>
    <row r="7" spans="1:8" ht="15" thickBot="1" x14ac:dyDescent="0.35">
      <c r="A7" s="62" t="s">
        <v>42</v>
      </c>
      <c r="B7" s="3" t="s">
        <v>9</v>
      </c>
      <c r="C7" s="4"/>
      <c r="D7" s="73">
        <f t="shared" si="0"/>
        <v>0</v>
      </c>
      <c r="E7" s="73">
        <v>0</v>
      </c>
      <c r="F7" s="74"/>
      <c r="G7" s="75"/>
    </row>
    <row r="8" spans="1:8" ht="15" thickBot="1" x14ac:dyDescent="0.35">
      <c r="A8" s="61" t="s">
        <v>43</v>
      </c>
      <c r="B8" s="1" t="s">
        <v>10</v>
      </c>
      <c r="C8" s="2">
        <v>51</v>
      </c>
      <c r="D8" s="70">
        <f t="shared" si="0"/>
        <v>7434</v>
      </c>
      <c r="E8" s="70">
        <f>7000-76</f>
        <v>6924</v>
      </c>
      <c r="F8" s="71">
        <v>0</v>
      </c>
      <c r="G8" s="72">
        <f>400+110</f>
        <v>510</v>
      </c>
    </row>
    <row r="9" spans="1:8" ht="15" thickBot="1" x14ac:dyDescent="0.35">
      <c r="A9" s="63" t="s">
        <v>52</v>
      </c>
      <c r="B9" s="10" t="s">
        <v>16</v>
      </c>
      <c r="C9" s="14">
        <v>56</v>
      </c>
      <c r="D9" s="76">
        <f t="shared" si="0"/>
        <v>0</v>
      </c>
      <c r="E9" s="77">
        <v>0</v>
      </c>
      <c r="F9" s="76"/>
      <c r="G9" s="78"/>
    </row>
    <row r="10" spans="1:8" ht="15.75" thickBot="1" x14ac:dyDescent="0.3">
      <c r="A10" s="63" t="s">
        <v>53</v>
      </c>
      <c r="B10" s="10" t="s">
        <v>17</v>
      </c>
      <c r="C10" s="11">
        <v>57</v>
      </c>
      <c r="D10" s="77">
        <f t="shared" si="0"/>
        <v>0</v>
      </c>
      <c r="E10" s="77">
        <v>0</v>
      </c>
      <c r="F10" s="76"/>
      <c r="G10" s="78"/>
    </row>
    <row r="11" spans="1:8" ht="15" thickBot="1" x14ac:dyDescent="0.35">
      <c r="A11" s="61" t="s">
        <v>44</v>
      </c>
      <c r="B11" s="1" t="s">
        <v>11</v>
      </c>
      <c r="C11" s="2">
        <v>52</v>
      </c>
      <c r="D11" s="79">
        <f t="shared" si="0"/>
        <v>25070</v>
      </c>
      <c r="E11" s="70">
        <v>25000</v>
      </c>
      <c r="F11" s="71"/>
      <c r="G11" s="72">
        <v>70</v>
      </c>
    </row>
    <row r="12" spans="1:8" ht="15" thickBot="1" x14ac:dyDescent="0.35">
      <c r="A12" s="63" t="s">
        <v>45</v>
      </c>
      <c r="B12" s="10" t="s">
        <v>12</v>
      </c>
      <c r="C12" s="11">
        <v>53</v>
      </c>
      <c r="D12" s="80">
        <f t="shared" si="0"/>
        <v>190</v>
      </c>
      <c r="E12" s="77">
        <v>190</v>
      </c>
      <c r="F12" s="76"/>
      <c r="G12" s="78"/>
    </row>
    <row r="13" spans="1:8" x14ac:dyDescent="0.3">
      <c r="A13" s="61" t="s">
        <v>46</v>
      </c>
      <c r="B13" s="1" t="s">
        <v>13</v>
      </c>
      <c r="C13" s="2">
        <v>54</v>
      </c>
      <c r="D13" s="79">
        <f t="shared" si="0"/>
        <v>900</v>
      </c>
      <c r="E13" s="81">
        <v>900</v>
      </c>
      <c r="F13" s="71"/>
      <c r="G13" s="72"/>
    </row>
    <row r="14" spans="1:8" ht="15" thickBot="1" x14ac:dyDescent="0.35">
      <c r="A14" s="62" t="s">
        <v>77</v>
      </c>
      <c r="B14" s="67" t="s">
        <v>76</v>
      </c>
      <c r="C14" s="12"/>
      <c r="D14" s="100">
        <f t="shared" si="0"/>
        <v>0</v>
      </c>
      <c r="E14" s="82"/>
      <c r="F14" s="74"/>
      <c r="G14" s="75"/>
    </row>
    <row r="15" spans="1:8" ht="27.6" x14ac:dyDescent="0.3">
      <c r="A15" s="61" t="s">
        <v>47</v>
      </c>
      <c r="B15" s="13" t="s">
        <v>14</v>
      </c>
      <c r="C15" s="2">
        <v>55</v>
      </c>
      <c r="D15" s="79">
        <f t="shared" si="0"/>
        <v>6270</v>
      </c>
      <c r="E15" s="81">
        <f>+E16+E17+E18</f>
        <v>6600</v>
      </c>
      <c r="F15" s="71">
        <f>+F16+F17+F18</f>
        <v>0</v>
      </c>
      <c r="G15" s="72">
        <f>+G16+G17+G18</f>
        <v>-330</v>
      </c>
    </row>
    <row r="16" spans="1:8" x14ac:dyDescent="0.3">
      <c r="A16" s="64" t="s">
        <v>48</v>
      </c>
      <c r="B16" s="5" t="s">
        <v>49</v>
      </c>
      <c r="C16" s="6"/>
      <c r="D16" s="83">
        <f t="shared" si="0"/>
        <v>6600</v>
      </c>
      <c r="E16" s="84">
        <v>6600</v>
      </c>
      <c r="F16" s="83"/>
      <c r="G16" s="85"/>
    </row>
    <row r="17" spans="1:7" x14ac:dyDescent="0.3">
      <c r="A17" s="64" t="s">
        <v>50</v>
      </c>
      <c r="B17" s="5" t="s">
        <v>38</v>
      </c>
      <c r="C17" s="6"/>
      <c r="D17" s="83">
        <f t="shared" si="0"/>
        <v>0</v>
      </c>
      <c r="E17" s="84">
        <v>0</v>
      </c>
      <c r="F17" s="83"/>
      <c r="G17" s="85"/>
    </row>
    <row r="18" spans="1:7" ht="15" thickBot="1" x14ac:dyDescent="0.35">
      <c r="A18" s="64" t="s">
        <v>51</v>
      </c>
      <c r="B18" s="7" t="s">
        <v>15</v>
      </c>
      <c r="C18" s="9"/>
      <c r="D18" s="74">
        <f t="shared" si="0"/>
        <v>-330</v>
      </c>
      <c r="E18" s="73">
        <v>0</v>
      </c>
      <c r="F18" s="74"/>
      <c r="G18" s="75">
        <v>-330</v>
      </c>
    </row>
    <row r="19" spans="1:7" ht="15" thickBot="1" x14ac:dyDescent="0.35">
      <c r="A19" s="63" t="s">
        <v>54</v>
      </c>
      <c r="B19" s="10" t="s">
        <v>18</v>
      </c>
      <c r="C19" s="11">
        <v>58</v>
      </c>
      <c r="D19" s="77">
        <f t="shared" si="0"/>
        <v>0</v>
      </c>
      <c r="E19" s="77"/>
      <c r="F19" s="76"/>
      <c r="G19" s="78"/>
    </row>
    <row r="20" spans="1:7" ht="15" thickBot="1" x14ac:dyDescent="0.35">
      <c r="A20" s="63" t="s">
        <v>55</v>
      </c>
      <c r="B20" s="10" t="s">
        <v>19</v>
      </c>
      <c r="C20" s="11">
        <v>59</v>
      </c>
      <c r="D20" s="77">
        <f t="shared" si="0"/>
        <v>0</v>
      </c>
      <c r="E20" s="77">
        <v>0</v>
      </c>
      <c r="F20" s="76">
        <v>0</v>
      </c>
      <c r="G20" s="78">
        <v>0</v>
      </c>
    </row>
    <row r="21" spans="1:7" ht="15" thickBot="1" x14ac:dyDescent="0.35">
      <c r="A21" s="15" t="s">
        <v>20</v>
      </c>
      <c r="B21" s="16" t="s">
        <v>21</v>
      </c>
      <c r="C21" s="17" t="s">
        <v>7</v>
      </c>
      <c r="D21" s="86">
        <f t="shared" si="0"/>
        <v>45014</v>
      </c>
      <c r="E21" s="86">
        <f>+E22+E26+E27+E31+E38</f>
        <v>44614</v>
      </c>
      <c r="F21" s="87">
        <f>+F22+F26+F27+F31+F38</f>
        <v>0</v>
      </c>
      <c r="G21" s="88">
        <f>+G22+G26+G27+G31+G38</f>
        <v>400</v>
      </c>
    </row>
    <row r="22" spans="1:7" x14ac:dyDescent="0.3">
      <c r="A22" s="61" t="s">
        <v>56</v>
      </c>
      <c r="B22" s="13" t="s">
        <v>31</v>
      </c>
      <c r="C22" s="2">
        <v>69</v>
      </c>
      <c r="D22" s="89">
        <f t="shared" si="0"/>
        <v>37684</v>
      </c>
      <c r="E22" s="89">
        <f>+E23+E24+E25</f>
        <v>37684</v>
      </c>
      <c r="F22" s="71">
        <f>+F23+F24+F25</f>
        <v>0</v>
      </c>
      <c r="G22" s="72">
        <f>+G23+G24+G25</f>
        <v>0</v>
      </c>
    </row>
    <row r="23" spans="1:7" x14ac:dyDescent="0.3">
      <c r="A23" s="64" t="s">
        <v>57</v>
      </c>
      <c r="B23" s="8" t="s">
        <v>39</v>
      </c>
      <c r="C23" s="21"/>
      <c r="D23" s="90">
        <f t="shared" si="0"/>
        <v>26321</v>
      </c>
      <c r="E23" s="90">
        <f>26317+4</f>
        <v>26321</v>
      </c>
      <c r="F23" s="83"/>
      <c r="G23" s="85"/>
    </row>
    <row r="24" spans="1:7" x14ac:dyDescent="0.3">
      <c r="A24" s="64" t="s">
        <v>58</v>
      </c>
      <c r="B24" s="8" t="s">
        <v>40</v>
      </c>
      <c r="C24" s="21"/>
      <c r="D24" s="90">
        <f t="shared" si="0"/>
        <v>11363</v>
      </c>
      <c r="E24" s="90">
        <f>10515+848</f>
        <v>11363</v>
      </c>
      <c r="F24" s="83"/>
      <c r="G24" s="85"/>
    </row>
    <row r="25" spans="1:7" ht="15" thickBot="1" x14ac:dyDescent="0.35">
      <c r="A25" s="62" t="s">
        <v>78</v>
      </c>
      <c r="B25" s="22" t="s">
        <v>15</v>
      </c>
      <c r="C25" s="4"/>
      <c r="D25" s="91">
        <f t="shared" si="0"/>
        <v>0</v>
      </c>
      <c r="E25" s="91"/>
      <c r="F25" s="74"/>
      <c r="G25" s="75"/>
    </row>
    <row r="26" spans="1:7" ht="15" thickBot="1" x14ac:dyDescent="0.35">
      <c r="A26" s="63" t="s">
        <v>59</v>
      </c>
      <c r="B26" s="23" t="s">
        <v>30</v>
      </c>
      <c r="C26" s="11">
        <v>68</v>
      </c>
      <c r="D26" s="92">
        <f t="shared" si="0"/>
        <v>0</v>
      </c>
      <c r="E26" s="92"/>
      <c r="F26" s="76"/>
      <c r="G26" s="78"/>
    </row>
    <row r="27" spans="1:7" x14ac:dyDescent="0.3">
      <c r="A27" s="66" t="s">
        <v>60</v>
      </c>
      <c r="B27" s="65" t="s">
        <v>22</v>
      </c>
      <c r="C27" s="60">
        <v>60</v>
      </c>
      <c r="D27" s="93">
        <f t="shared" si="0"/>
        <v>1130</v>
      </c>
      <c r="E27" s="93">
        <f>+E28+E29+E30</f>
        <v>930</v>
      </c>
      <c r="F27" s="94">
        <f>+F28+F29+F30</f>
        <v>0</v>
      </c>
      <c r="G27" s="95">
        <f>+G28+G29+G30</f>
        <v>200</v>
      </c>
    </row>
    <row r="28" spans="1:7" x14ac:dyDescent="0.3">
      <c r="A28" s="64" t="s">
        <v>69</v>
      </c>
      <c r="B28" s="8" t="s">
        <v>23</v>
      </c>
      <c r="C28" s="6"/>
      <c r="D28" s="83">
        <f t="shared" si="0"/>
        <v>0</v>
      </c>
      <c r="E28" s="84"/>
      <c r="F28" s="83"/>
      <c r="G28" s="85"/>
    </row>
    <row r="29" spans="1:7" x14ac:dyDescent="0.3">
      <c r="A29" s="64" t="s">
        <v>70</v>
      </c>
      <c r="B29" s="18" t="s">
        <v>24</v>
      </c>
      <c r="C29" s="6"/>
      <c r="D29" s="83">
        <f t="shared" si="0"/>
        <v>1130</v>
      </c>
      <c r="E29" s="84">
        <f>1000+30+300-400</f>
        <v>930</v>
      </c>
      <c r="F29" s="83"/>
      <c r="G29" s="85">
        <v>200</v>
      </c>
    </row>
    <row r="30" spans="1:7" ht="15" thickBot="1" x14ac:dyDescent="0.35">
      <c r="A30" s="64" t="s">
        <v>71</v>
      </c>
      <c r="B30" s="7" t="s">
        <v>25</v>
      </c>
      <c r="C30" s="9"/>
      <c r="D30" s="74">
        <f t="shared" si="0"/>
        <v>0</v>
      </c>
      <c r="E30" s="73"/>
      <c r="F30" s="74"/>
      <c r="G30" s="75"/>
    </row>
    <row r="31" spans="1:7" x14ac:dyDescent="0.3">
      <c r="A31" s="61" t="s">
        <v>61</v>
      </c>
      <c r="B31" s="1" t="s">
        <v>26</v>
      </c>
      <c r="C31" s="19">
        <v>64</v>
      </c>
      <c r="D31" s="71">
        <f t="shared" si="0"/>
        <v>6200</v>
      </c>
      <c r="E31" s="70">
        <f>+E32+E33+E34+E35+E36+E37</f>
        <v>6000</v>
      </c>
      <c r="F31" s="71">
        <f>+F32+F33+F34+F35+F36+F37</f>
        <v>0</v>
      </c>
      <c r="G31" s="72">
        <f>+G32+G33+G34+G35+G36+G37</f>
        <v>200</v>
      </c>
    </row>
    <row r="32" spans="1:7" x14ac:dyDescent="0.3">
      <c r="A32" s="64" t="s">
        <v>62</v>
      </c>
      <c r="B32" s="20" t="s">
        <v>27</v>
      </c>
      <c r="C32" s="21"/>
      <c r="D32" s="83">
        <f t="shared" si="0"/>
        <v>0</v>
      </c>
      <c r="E32" s="84">
        <v>0</v>
      </c>
      <c r="F32" s="83"/>
      <c r="G32" s="85"/>
    </row>
    <row r="33" spans="1:7" x14ac:dyDescent="0.3">
      <c r="A33" s="64" t="s">
        <v>63</v>
      </c>
      <c r="B33" s="8" t="s">
        <v>72</v>
      </c>
      <c r="C33" s="21"/>
      <c r="D33" s="83">
        <f t="shared" si="0"/>
        <v>0</v>
      </c>
      <c r="E33" s="84">
        <v>0</v>
      </c>
      <c r="F33" s="83"/>
      <c r="G33" s="85"/>
    </row>
    <row r="34" spans="1:7" ht="15" x14ac:dyDescent="0.25">
      <c r="A34" s="64" t="s">
        <v>64</v>
      </c>
      <c r="B34" s="8" t="s">
        <v>73</v>
      </c>
      <c r="C34" s="21"/>
      <c r="D34" s="83">
        <f t="shared" si="0"/>
        <v>0</v>
      </c>
      <c r="E34" s="84">
        <v>0</v>
      </c>
      <c r="F34" s="83"/>
      <c r="G34" s="85"/>
    </row>
    <row r="35" spans="1:7" x14ac:dyDescent="0.3">
      <c r="A35" s="64" t="s">
        <v>65</v>
      </c>
      <c r="B35" s="8" t="s">
        <v>74</v>
      </c>
      <c r="C35" s="21"/>
      <c r="D35" s="83">
        <f t="shared" si="0"/>
        <v>0</v>
      </c>
      <c r="E35" s="84">
        <v>0</v>
      </c>
      <c r="F35" s="83"/>
      <c r="G35" s="85"/>
    </row>
    <row r="36" spans="1:7" x14ac:dyDescent="0.3">
      <c r="A36" s="64" t="s">
        <v>66</v>
      </c>
      <c r="B36" s="8" t="s">
        <v>28</v>
      </c>
      <c r="C36" s="21"/>
      <c r="D36" s="83">
        <f t="shared" si="0"/>
        <v>0</v>
      </c>
      <c r="E36" s="84">
        <v>0</v>
      </c>
      <c r="F36" s="83"/>
      <c r="G36" s="85"/>
    </row>
    <row r="37" spans="1:7" ht="15" thickBot="1" x14ac:dyDescent="0.35">
      <c r="A37" s="64" t="s">
        <v>67</v>
      </c>
      <c r="B37" s="22" t="s">
        <v>15</v>
      </c>
      <c r="C37" s="4"/>
      <c r="D37" s="96">
        <f t="shared" si="0"/>
        <v>6200</v>
      </c>
      <c r="E37" s="73">
        <v>6000</v>
      </c>
      <c r="F37" s="74"/>
      <c r="G37" s="75">
        <v>200</v>
      </c>
    </row>
    <row r="38" spans="1:7" ht="15" thickBot="1" x14ac:dyDescent="0.35">
      <c r="A38" s="63" t="s">
        <v>68</v>
      </c>
      <c r="B38" s="23" t="s">
        <v>29</v>
      </c>
      <c r="C38" s="11">
        <v>65</v>
      </c>
      <c r="D38" s="97">
        <f t="shared" si="0"/>
        <v>0</v>
      </c>
      <c r="E38" s="77"/>
      <c r="F38" s="76"/>
      <c r="G38" s="78"/>
    </row>
    <row r="39" spans="1:7" ht="15" thickBot="1" x14ac:dyDescent="0.35">
      <c r="A39" s="24" t="s">
        <v>32</v>
      </c>
      <c r="B39" s="25" t="s">
        <v>33</v>
      </c>
      <c r="C39" s="26" t="s">
        <v>7</v>
      </c>
      <c r="D39" s="98">
        <f t="shared" si="0"/>
        <v>0</v>
      </c>
      <c r="E39" s="98">
        <f>+E21-E5</f>
        <v>0</v>
      </c>
      <c r="F39" s="98">
        <f>+F21-F5</f>
        <v>0</v>
      </c>
      <c r="G39" s="99">
        <f>+G21-G5</f>
        <v>0</v>
      </c>
    </row>
    <row r="40" spans="1:7" ht="6.75" customHeight="1" thickBot="1" x14ac:dyDescent="0.35">
      <c r="A40" s="28"/>
      <c r="B40" s="28"/>
      <c r="C40" s="28"/>
      <c r="D40" s="28"/>
      <c r="E40" s="28"/>
      <c r="F40" s="28"/>
      <c r="G40" s="28"/>
    </row>
    <row r="41" spans="1:7" x14ac:dyDescent="0.3">
      <c r="A41" s="56" t="s">
        <v>34</v>
      </c>
      <c r="B41" s="39" t="s">
        <v>35</v>
      </c>
      <c r="C41" s="40"/>
      <c r="D41" s="40"/>
      <c r="E41" s="40"/>
      <c r="F41" s="40"/>
      <c r="G41" s="33"/>
    </row>
    <row r="42" spans="1:7" x14ac:dyDescent="0.3">
      <c r="A42" s="101" t="s">
        <v>95</v>
      </c>
      <c r="B42" s="102"/>
      <c r="C42" s="103"/>
      <c r="D42" s="103"/>
      <c r="E42" s="103"/>
      <c r="F42" s="103"/>
      <c r="G42" s="104"/>
    </row>
    <row r="43" spans="1:7" x14ac:dyDescent="0.3">
      <c r="A43" s="101" t="s">
        <v>89</v>
      </c>
      <c r="B43" s="102"/>
      <c r="C43" s="103"/>
      <c r="D43" s="103"/>
      <c r="E43" s="103"/>
      <c r="F43" s="103"/>
      <c r="G43" s="104"/>
    </row>
    <row r="44" spans="1:7" x14ac:dyDescent="0.3">
      <c r="A44" s="101" t="s">
        <v>94</v>
      </c>
      <c r="B44" s="102"/>
      <c r="C44" s="103"/>
      <c r="D44" s="103"/>
      <c r="E44" s="103"/>
      <c r="F44" s="103"/>
      <c r="G44" s="35"/>
    </row>
    <row r="45" spans="1:7" x14ac:dyDescent="0.3">
      <c r="A45" s="101" t="s">
        <v>96</v>
      </c>
      <c r="B45" s="102"/>
      <c r="C45" s="103"/>
      <c r="D45" s="103"/>
      <c r="E45" s="103"/>
      <c r="F45" s="103"/>
      <c r="G45" s="35"/>
    </row>
    <row r="46" spans="1:7" x14ac:dyDescent="0.3">
      <c r="A46" s="101" t="s">
        <v>97</v>
      </c>
      <c r="B46" s="102"/>
      <c r="C46" s="103"/>
      <c r="D46" s="103"/>
      <c r="E46" s="103"/>
      <c r="F46" s="103"/>
      <c r="G46" s="35"/>
    </row>
    <row r="47" spans="1:7" x14ac:dyDescent="0.3">
      <c r="A47" s="101" t="s">
        <v>98</v>
      </c>
      <c r="B47" s="102"/>
      <c r="C47" s="103"/>
      <c r="D47" s="103"/>
      <c r="E47" s="103"/>
      <c r="F47" s="103"/>
      <c r="G47" s="35"/>
    </row>
    <row r="48" spans="1:7" x14ac:dyDescent="0.3">
      <c r="A48" s="101" t="s">
        <v>93</v>
      </c>
      <c r="B48" s="102"/>
      <c r="C48" s="103"/>
      <c r="D48" s="103"/>
      <c r="E48" s="103"/>
      <c r="F48" s="103"/>
      <c r="G48" s="35"/>
    </row>
    <row r="49" spans="1:7" x14ac:dyDescent="0.3">
      <c r="A49" s="101" t="s">
        <v>87</v>
      </c>
      <c r="B49" s="102"/>
      <c r="C49" s="103"/>
      <c r="D49" s="103"/>
      <c r="E49" s="103"/>
      <c r="F49" s="103"/>
      <c r="G49" s="35"/>
    </row>
    <row r="50" spans="1:7" x14ac:dyDescent="0.3">
      <c r="A50" s="108" t="s">
        <v>100</v>
      </c>
      <c r="B50" s="103"/>
      <c r="C50" s="103"/>
      <c r="D50" s="103"/>
      <c r="E50" s="103"/>
      <c r="F50" s="103"/>
      <c r="G50" s="109"/>
    </row>
    <row r="51" spans="1:7" ht="15" thickBot="1" x14ac:dyDescent="0.35">
      <c r="A51" s="110" t="s">
        <v>101</v>
      </c>
      <c r="B51" s="107"/>
      <c r="C51" s="107"/>
      <c r="D51" s="107"/>
      <c r="E51" s="107"/>
      <c r="F51" s="107"/>
      <c r="G51" s="111"/>
    </row>
    <row r="52" spans="1:7" x14ac:dyDescent="0.3">
      <c r="A52" s="34"/>
      <c r="B52" s="31"/>
      <c r="C52" s="31"/>
      <c r="D52" s="31"/>
      <c r="E52" s="31"/>
      <c r="F52" s="31"/>
      <c r="G52" s="35"/>
    </row>
    <row r="53" spans="1:7" ht="15" thickBot="1" x14ac:dyDescent="0.35">
      <c r="A53" s="36"/>
      <c r="B53" s="37"/>
      <c r="C53" s="37"/>
      <c r="D53" s="37"/>
      <c r="E53" s="37"/>
      <c r="F53" s="37"/>
      <c r="G53" s="38"/>
    </row>
    <row r="54" spans="1:7" x14ac:dyDescent="0.3">
      <c r="A54" s="55" t="s">
        <v>36</v>
      </c>
      <c r="B54" s="40" t="s">
        <v>37</v>
      </c>
      <c r="C54" s="40"/>
      <c r="D54" s="40"/>
      <c r="E54" s="32"/>
      <c r="F54" s="32"/>
      <c r="G54" s="33"/>
    </row>
    <row r="55" spans="1:7" x14ac:dyDescent="0.3">
      <c r="A55" s="34"/>
      <c r="B55" s="31"/>
      <c r="C55" s="31"/>
      <c r="D55" s="31"/>
      <c r="E55" s="31"/>
      <c r="F55" s="31"/>
      <c r="G55" s="35"/>
    </row>
    <row r="56" spans="1:7" ht="15" thickBot="1" x14ac:dyDescent="0.35">
      <c r="A56" s="36"/>
      <c r="B56" s="37" t="s">
        <v>99</v>
      </c>
      <c r="C56" s="37"/>
      <c r="D56" s="37"/>
      <c r="E56" s="37"/>
      <c r="F56" s="37"/>
      <c r="G56" s="38"/>
    </row>
    <row r="57" spans="1:7" x14ac:dyDescent="0.3">
      <c r="A57" s="29"/>
      <c r="B57" s="29"/>
      <c r="C57" s="29"/>
      <c r="D57" s="29"/>
      <c r="E57" s="29"/>
      <c r="F57" s="29"/>
      <c r="G57" s="29"/>
    </row>
    <row r="58" spans="1:7" x14ac:dyDescent="0.3">
      <c r="A58" s="29"/>
      <c r="B58" s="29"/>
      <c r="C58" s="29"/>
      <c r="D58" s="29"/>
      <c r="E58" s="29"/>
      <c r="F58" s="29"/>
      <c r="G58" s="2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Company>AVCR 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nextgen</cp:lastModifiedBy>
  <cp:lastPrinted>2017-03-22T08:19:23Z</cp:lastPrinted>
  <dcterms:created xsi:type="dcterms:W3CDTF">2017-03-08T08:59:17Z</dcterms:created>
  <dcterms:modified xsi:type="dcterms:W3CDTF">2017-06-30T06:35:32Z</dcterms:modified>
</cp:coreProperties>
</file>