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ipin\stary\public_html\ugn\institute\report\2017\"/>
    </mc:Choice>
  </mc:AlternateContent>
  <bookViews>
    <workbookView xWindow="0" yWindow="0" windowWidth="23040" windowHeight="9780"/>
  </bookViews>
  <sheets>
    <sheet name="List1" sheetId="1" r:id="rId1"/>
  </sheets>
  <definedNames>
    <definedName name="_xlnm.Print_Area" localSheetId="0">List1!$A$1:$J$184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J179" i="1"/>
  <c r="J177" i="1"/>
  <c r="J176" i="1"/>
  <c r="J175" i="1"/>
  <c r="J174" i="1"/>
  <c r="J173" i="1"/>
  <c r="J172" i="1"/>
  <c r="J171" i="1"/>
  <c r="J169" i="1"/>
  <c r="J168" i="1"/>
  <c r="J167" i="1"/>
  <c r="J166" i="1"/>
  <c r="J165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2" i="1"/>
  <c r="J141" i="1"/>
  <c r="J140" i="1"/>
  <c r="J139" i="1"/>
  <c r="J138" i="1"/>
  <c r="J137" i="1"/>
  <c r="J135" i="1"/>
  <c r="J134" i="1"/>
  <c r="J133" i="1"/>
  <c r="J132" i="1"/>
  <c r="J130" i="1"/>
  <c r="J129" i="1"/>
  <c r="J128" i="1"/>
  <c r="J127" i="1"/>
  <c r="J126" i="1"/>
  <c r="J124" i="1"/>
  <c r="J123" i="1"/>
  <c r="J122" i="1"/>
  <c r="J121" i="1"/>
  <c r="J120" i="1"/>
  <c r="J119" i="1"/>
  <c r="J117" i="1"/>
  <c r="J116" i="1"/>
  <c r="J115" i="1"/>
  <c r="J114" i="1"/>
  <c r="J113" i="1"/>
  <c r="J112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2" i="1"/>
  <c r="J81" i="1"/>
  <c r="J80" i="1"/>
  <c r="J79" i="1"/>
  <c r="J78" i="1"/>
  <c r="J77" i="1"/>
  <c r="J76" i="1"/>
  <c r="J75" i="1"/>
  <c r="J74" i="1"/>
  <c r="J71" i="1"/>
  <c r="J70" i="1"/>
  <c r="J69" i="1"/>
  <c r="J68" i="1"/>
  <c r="J67" i="1"/>
  <c r="J66" i="1"/>
  <c r="J65" i="1"/>
  <c r="J64" i="1"/>
  <c r="J62" i="1"/>
  <c r="J61" i="1"/>
  <c r="J60" i="1"/>
  <c r="J59" i="1"/>
  <c r="J58" i="1"/>
  <c r="J57" i="1"/>
  <c r="J56" i="1"/>
  <c r="J54" i="1"/>
  <c r="J53" i="1"/>
  <c r="J52" i="1"/>
  <c r="J50" i="1"/>
  <c r="J49" i="1"/>
  <c r="J47" i="1"/>
  <c r="J46" i="1"/>
  <c r="J45" i="1"/>
  <c r="J44" i="1"/>
  <c r="J43" i="1"/>
  <c r="J42" i="1"/>
  <c r="J39" i="1"/>
  <c r="J38" i="1"/>
  <c r="J37" i="1"/>
  <c r="J36" i="1"/>
  <c r="J35" i="1"/>
  <c r="J34" i="1"/>
  <c r="J33" i="1"/>
  <c r="J32" i="1"/>
  <c r="J31" i="1"/>
  <c r="J29" i="1"/>
  <c r="J28" i="1"/>
  <c r="J27" i="1"/>
  <c r="J26" i="1"/>
  <c r="J24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H73" i="1"/>
  <c r="J73" i="1" s="1"/>
  <c r="H83" i="1"/>
  <c r="J83" i="1" s="1"/>
  <c r="H84" i="1"/>
  <c r="J84" i="1" s="1"/>
  <c r="H72" i="1"/>
  <c r="H63" i="1" s="1"/>
  <c r="J63" i="1" s="1"/>
  <c r="H164" i="1"/>
  <c r="J164" i="1" s="1"/>
  <c r="H136" i="1"/>
  <c r="J136" i="1" s="1"/>
  <c r="E136" i="1"/>
  <c r="H131" i="1"/>
  <c r="H125" i="1" s="1"/>
  <c r="J125" i="1" s="1"/>
  <c r="H118" i="1"/>
  <c r="H111" i="1" s="1"/>
  <c r="J111" i="1" s="1"/>
  <c r="H170" i="1"/>
  <c r="J170" i="1" s="1"/>
  <c r="H143" i="1"/>
  <c r="J143" i="1" s="1"/>
  <c r="H55" i="1"/>
  <c r="J55" i="1" s="1"/>
  <c r="H51" i="1"/>
  <c r="J51" i="1" s="1"/>
  <c r="H48" i="1"/>
  <c r="J48" i="1" s="1"/>
  <c r="H41" i="1"/>
  <c r="J41" i="1" s="1"/>
  <c r="H30" i="1"/>
  <c r="J30" i="1" s="1"/>
  <c r="H25" i="1"/>
  <c r="J25" i="1" s="1"/>
  <c r="H22" i="1"/>
  <c r="H8" i="1"/>
  <c r="J8" i="1" s="1"/>
  <c r="H7" i="1"/>
  <c r="J7" i="1" s="1"/>
  <c r="H16" i="1"/>
  <c r="H163" i="1" l="1"/>
  <c r="J163" i="1" s="1"/>
  <c r="H162" i="1"/>
  <c r="J162" i="1" s="1"/>
  <c r="J131" i="1"/>
  <c r="J118" i="1"/>
  <c r="J72" i="1"/>
  <c r="H40" i="1"/>
  <c r="J40" i="1" s="1"/>
  <c r="H21" i="1"/>
  <c r="J21" i="1" s="1"/>
  <c r="H110" i="1" l="1"/>
  <c r="J110" i="1" s="1"/>
  <c r="H6" i="1"/>
  <c r="H178" i="1" l="1"/>
  <c r="J6" i="1"/>
  <c r="H180" i="1" l="1"/>
  <c r="J180" i="1" s="1"/>
  <c r="J178" i="1"/>
  <c r="G179" i="1" l="1"/>
  <c r="G177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3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0" i="1"/>
  <c r="G49" i="1"/>
  <c r="G48" i="1"/>
  <c r="G47" i="1"/>
  <c r="G46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118" i="1" l="1"/>
  <c r="E159" i="1"/>
  <c r="E151" i="1"/>
  <c r="E143" i="1"/>
  <c r="E132" i="1"/>
  <c r="E131" i="1" s="1"/>
  <c r="G131" i="1" s="1"/>
  <c r="E112" i="1"/>
  <c r="B96" i="1"/>
  <c r="D96" i="1"/>
  <c r="B101" i="1"/>
  <c r="D101" i="1"/>
  <c r="B106" i="1"/>
  <c r="C106" i="1"/>
  <c r="D106" i="1"/>
  <c r="B108" i="1"/>
  <c r="C108" i="1"/>
  <c r="D108" i="1"/>
  <c r="E84" i="1"/>
  <c r="E83" i="1" s="1"/>
  <c r="E73" i="1"/>
  <c r="E72" i="1" s="1"/>
  <c r="E63" i="1" s="1"/>
  <c r="E59" i="1"/>
  <c r="E55" i="1"/>
  <c r="G55" i="1" s="1"/>
  <c r="E51" i="1"/>
  <c r="G51" i="1" s="1"/>
  <c r="E48" i="1"/>
  <c r="E41" i="1"/>
  <c r="G41" i="1" s="1"/>
  <c r="E30" i="1"/>
  <c r="G30" i="1" s="1"/>
  <c r="E25" i="1"/>
  <c r="G25" i="1" s="1"/>
  <c r="E22" i="1"/>
  <c r="E16" i="1"/>
  <c r="E8" i="1"/>
  <c r="E7" i="1"/>
  <c r="E170" i="1"/>
  <c r="G170" i="1" s="1"/>
  <c r="E164" i="1"/>
  <c r="E163" i="1" s="1"/>
  <c r="E111" i="1" l="1"/>
  <c r="E125" i="1"/>
  <c r="G125" i="1" s="1"/>
  <c r="E40" i="1"/>
  <c r="G40" i="1" s="1"/>
  <c r="E21" i="1"/>
  <c r="G21" i="1" s="1"/>
  <c r="E162" i="1"/>
  <c r="G162" i="1" s="1"/>
  <c r="E110" i="1" l="1"/>
  <c r="G110" i="1" s="1"/>
  <c r="E6" i="1"/>
  <c r="G6" i="1" s="1"/>
  <c r="E178" i="1" l="1"/>
  <c r="G178" i="1" l="1"/>
  <c r="E180" i="1"/>
  <c r="G180" i="1" s="1"/>
  <c r="D170" i="1"/>
  <c r="D168" i="1"/>
  <c r="D164" i="1"/>
  <c r="D159" i="1"/>
  <c r="D151" i="1"/>
  <c r="D143" i="1"/>
  <c r="D136" i="1"/>
  <c r="D132" i="1"/>
  <c r="D118" i="1"/>
  <c r="D112" i="1"/>
  <c r="D89" i="1"/>
  <c r="D84" i="1"/>
  <c r="D77" i="1"/>
  <c r="D73" i="1"/>
  <c r="D59" i="1"/>
  <c r="D55" i="1"/>
  <c r="D51" i="1"/>
  <c r="D48" i="1"/>
  <c r="D41" i="1"/>
  <c r="D30" i="1"/>
  <c r="D25" i="1"/>
  <c r="D22" i="1"/>
  <c r="D16" i="1"/>
  <c r="D8" i="1"/>
  <c r="C170" i="1"/>
  <c r="C168" i="1"/>
  <c r="C159" i="1"/>
  <c r="C151" i="1"/>
  <c r="C132" i="1"/>
  <c r="D163" i="1" l="1"/>
  <c r="D21" i="1"/>
  <c r="D83" i="1"/>
  <c r="D40" i="1"/>
  <c r="D162" i="1"/>
  <c r="D7" i="1"/>
  <c r="D72" i="1"/>
  <c r="D63" i="1" s="1"/>
  <c r="D111" i="1"/>
  <c r="D131" i="1"/>
  <c r="D125" i="1" s="1"/>
  <c r="D6" i="1" l="1"/>
  <c r="C178" i="1"/>
  <c r="C180" i="1" s="1"/>
  <c r="D110" i="1"/>
  <c r="D178" i="1" l="1"/>
  <c r="D180" i="1" s="1"/>
  <c r="B170" i="1"/>
  <c r="B168" i="1"/>
  <c r="B164" i="1"/>
  <c r="B159" i="1"/>
  <c r="B151" i="1"/>
  <c r="B143" i="1"/>
  <c r="B136" i="1"/>
  <c r="B132" i="1"/>
  <c r="B118" i="1"/>
  <c r="B112" i="1"/>
  <c r="B89" i="1"/>
  <c r="B84" i="1"/>
  <c r="B77" i="1"/>
  <c r="B73" i="1"/>
  <c r="B59" i="1"/>
  <c r="B55" i="1"/>
  <c r="B51" i="1"/>
  <c r="B48" i="1"/>
  <c r="B41" i="1"/>
  <c r="B30" i="1"/>
  <c r="B25" i="1"/>
  <c r="B22" i="1"/>
  <c r="B16" i="1"/>
  <c r="B8" i="1"/>
  <c r="B111" i="1" l="1"/>
  <c r="B163" i="1"/>
  <c r="B131" i="1"/>
  <c r="B125" i="1" s="1"/>
  <c r="B72" i="1"/>
  <c r="B63" i="1" s="1"/>
  <c r="B21" i="1"/>
  <c r="B162" i="1"/>
  <c r="B7" i="1"/>
  <c r="B40" i="1"/>
  <c r="B83" i="1"/>
  <c r="B110" i="1" l="1"/>
  <c r="B6" i="1"/>
  <c r="B178" i="1" l="1"/>
  <c r="B180" i="1" s="1"/>
</calcChain>
</file>

<file path=xl/sharedStrings.xml><?xml version="1.0" encoding="utf-8"?>
<sst xmlns="http://schemas.openxmlformats.org/spreadsheetml/2006/main" count="194" uniqueCount="181">
  <si>
    <t>Náklady VVI celkem</t>
  </si>
  <si>
    <t>Spotřebované nákupy</t>
  </si>
  <si>
    <t>Spotřeba materiálu</t>
  </si>
  <si>
    <t>v tom: spotřeba paliva</t>
  </si>
  <si>
    <t xml:space="preserve">           spotřeba pohonných hmot</t>
  </si>
  <si>
    <t xml:space="preserve">           spotřeba materiálu,ochr.pom. </t>
  </si>
  <si>
    <t xml:space="preserve">           nákup drobného hmotného majetku</t>
  </si>
  <si>
    <t xml:space="preserve">           knihy, časopisy</t>
  </si>
  <si>
    <t xml:space="preserve">           ostatní materiálové náklady</t>
  </si>
  <si>
    <t>Spotřeba energie</t>
  </si>
  <si>
    <t>Spotřeba ostatních neskladovatelných dodávek</t>
  </si>
  <si>
    <t>v tom: voda</t>
  </si>
  <si>
    <t xml:space="preserve">           pára</t>
  </si>
  <si>
    <t xml:space="preserve">           plyn</t>
  </si>
  <si>
    <t>Prodané zboží</t>
  </si>
  <si>
    <t>Služby</t>
  </si>
  <si>
    <t>Opravy a udržování</t>
  </si>
  <si>
    <t>v tom: opravy a udržování nemovitostí</t>
  </si>
  <si>
    <t xml:space="preserve">           opravy a udržování movitostí</t>
  </si>
  <si>
    <t>Cestovné</t>
  </si>
  <si>
    <t>v tom: tuzemské cestovné</t>
  </si>
  <si>
    <t xml:space="preserve">           zahraniční cestovné</t>
  </si>
  <si>
    <t>Náklady na reprezentaci</t>
  </si>
  <si>
    <t>Tech. zhodnocení DNM do limitu D z P</t>
  </si>
  <si>
    <t>Ostatní služby</t>
  </si>
  <si>
    <t>v tom: stálé nájemné z ploch</t>
  </si>
  <si>
    <t xml:space="preserve">           ostatní nájemné</t>
  </si>
  <si>
    <t xml:space="preserve">           výkony spojů</t>
  </si>
  <si>
    <t xml:space="preserve">           prelimináře</t>
  </si>
  <si>
    <t xml:space="preserve">           účastnické poplatky na konference apod.</t>
  </si>
  <si>
    <t xml:space="preserve">           stočné</t>
  </si>
  <si>
    <t xml:space="preserve">           výkony výpočetní techniky</t>
  </si>
  <si>
    <t xml:space="preserve">           nákup drobného nehmotného majetku</t>
  </si>
  <si>
    <t xml:space="preserve">           ostatní služby</t>
  </si>
  <si>
    <t>Osobní náklady</t>
  </si>
  <si>
    <t>Mzdové náklady</t>
  </si>
  <si>
    <t>v tom: mzdy</t>
  </si>
  <si>
    <t xml:space="preserve">           OON</t>
  </si>
  <si>
    <t xml:space="preserve">           autorské honoráře</t>
  </si>
  <si>
    <t xml:space="preserve">           odstupné</t>
  </si>
  <si>
    <t xml:space="preserve">           odměna za funkci v radě v. v. i.</t>
  </si>
  <si>
    <t>Náhrady při DNP</t>
  </si>
  <si>
    <t>Náhrady při DNP dle legislativy</t>
  </si>
  <si>
    <t>Náhrady při DNP nad rámec legislativy</t>
  </si>
  <si>
    <t>Zákonné sociální pojištění</t>
  </si>
  <si>
    <t>v tom: pojištění zdravotní</t>
  </si>
  <si>
    <t xml:space="preserve">           pojištění sociální</t>
  </si>
  <si>
    <t xml:space="preserve">           odvody do jiných zemí EU</t>
  </si>
  <si>
    <t>Zákonné sociální náklady</t>
  </si>
  <si>
    <t>v tom: příděl do sociálního fondu</t>
  </si>
  <si>
    <t>Ostatní sociální náklady</t>
  </si>
  <si>
    <t>Daně a poplatky</t>
  </si>
  <si>
    <t>Daň silniční</t>
  </si>
  <si>
    <t>Daň z nemovitostí</t>
  </si>
  <si>
    <t>Ostatní daně a poplatky</t>
  </si>
  <si>
    <t>Ostatní náklady</t>
  </si>
  <si>
    <t>Smluvní pokuty a úroky z prodlení</t>
  </si>
  <si>
    <t>Ostatní pokuty a penále</t>
  </si>
  <si>
    <t>Odpis nedobytné  pohledávky</t>
  </si>
  <si>
    <t>Úroky</t>
  </si>
  <si>
    <t>Kursové ztráty</t>
  </si>
  <si>
    <t>Dary</t>
  </si>
  <si>
    <t>Tech. zhodnocení DHM do limitu D z P</t>
  </si>
  <si>
    <t>Manka a škody</t>
  </si>
  <si>
    <t>Jiné ostatní náklady</t>
  </si>
  <si>
    <t xml:space="preserve">v tom:  pojištění </t>
  </si>
  <si>
    <t xml:space="preserve">            v tom: pojištění úrazové</t>
  </si>
  <si>
    <t xml:space="preserve">                       pojištění ostatní</t>
  </si>
  <si>
    <t xml:space="preserve">           ostatní</t>
  </si>
  <si>
    <t xml:space="preserve">           tvorba fondu účelově určených prostředků</t>
  </si>
  <si>
    <t xml:space="preserve">           v tom: tvorba FÚUP - účelové prostředky  (poskytnuté zřizovatelem)</t>
  </si>
  <si>
    <t xml:space="preserve">                      tvorba FÚUP - institucionální prostředky (poskytnuté zřizovatelem)</t>
  </si>
  <si>
    <t xml:space="preserve">                      tvorba FÚUP - prostředky od jiných poskytovatelů</t>
  </si>
  <si>
    <t xml:space="preserve">                      tvorba FÚUP - ostatní</t>
  </si>
  <si>
    <t xml:space="preserve">           mimořádné náklady</t>
  </si>
  <si>
    <t>Odpisy, prodaný majetek,tvorba rezerv a oprav. položek</t>
  </si>
  <si>
    <t>Odpisy dlouhodobého nehmotného a hmotného majetku</t>
  </si>
  <si>
    <t>v tom: odpisy majetku pořízeného z dotace</t>
  </si>
  <si>
    <t xml:space="preserve">           odpisy majetku pořízeného z vlastních zdrojů</t>
  </si>
  <si>
    <t xml:space="preserve">           zůst.cena likvidovaného majetku poříz. z dotace</t>
  </si>
  <si>
    <t xml:space="preserve">           zůst.cena likvidovaného majetku poříz. z vl. zdrojů</t>
  </si>
  <si>
    <t>Zůstatková cena prodaného dlouhodobého nehmot.a hmot. majetku</t>
  </si>
  <si>
    <t>v tom: zůstatková cena prodaného majetku pořízeného z dotace</t>
  </si>
  <si>
    <t xml:space="preserve">           zůstatková cena prodaného majetku pořízeného  z vlastních zdrojů</t>
  </si>
  <si>
    <t>Prodané cenné papíry a podíly</t>
  </si>
  <si>
    <t>Prodaný materiál</t>
  </si>
  <si>
    <t>Tvorba a použití rezerv</t>
  </si>
  <si>
    <t>Tvorba a použití opravných položek</t>
  </si>
  <si>
    <t>Změny stavu zásob vlastní činnosti</t>
  </si>
  <si>
    <t>Změna stavu zásob nedokončené výroby</t>
  </si>
  <si>
    <t>Změna stavu zásob polotovarů</t>
  </si>
  <si>
    <t>Změna stavu výrobků</t>
  </si>
  <si>
    <t>Změna stavu zvířat</t>
  </si>
  <si>
    <t>Aktivace</t>
  </si>
  <si>
    <t>Aktivace materiálu a zboží</t>
  </si>
  <si>
    <t>Aktivace vnitroorganizačních služeb</t>
  </si>
  <si>
    <t>Aktivace dlouhodobého nehmotného majetku</t>
  </si>
  <si>
    <t>Aktivace dlouhodobého hmotného majetku</t>
  </si>
  <si>
    <t xml:space="preserve">Poskytnuté příspěvky </t>
  </si>
  <si>
    <t>Poskytnuté členské příspěvky práv. osobám</t>
  </si>
  <si>
    <t>Daň z příjmů</t>
  </si>
  <si>
    <t>Dodatečné odvody daně z příjmů</t>
  </si>
  <si>
    <t>Výnosy VVI celkem</t>
  </si>
  <si>
    <t>Tržby za vlastní výkony a za zboží</t>
  </si>
  <si>
    <t>Tržby za vlastní výrobky</t>
  </si>
  <si>
    <t>v tom: příjmy z prodeje periodických publikací</t>
  </si>
  <si>
    <t xml:space="preserve">           příjmy z prodeje neperiodických publikací</t>
  </si>
  <si>
    <t xml:space="preserve">           příjmy z prodeje - věda</t>
  </si>
  <si>
    <t xml:space="preserve">           tržby z prodeje jídel a nápojů</t>
  </si>
  <si>
    <t xml:space="preserve">           tržby za ostatní vlastní výrobky</t>
  </si>
  <si>
    <t>Tržby z prodeje služeb</t>
  </si>
  <si>
    <t>v tom: tržby z ubytování</t>
  </si>
  <si>
    <t xml:space="preserve">           inkaso konferenčních poplatků</t>
  </si>
  <si>
    <t xml:space="preserve">           licence</t>
  </si>
  <si>
    <t xml:space="preserve">           tržby ze zakázek hl. činnosti</t>
  </si>
  <si>
    <t xml:space="preserve">           tržby za ostatní služby</t>
  </si>
  <si>
    <t>Tržby za prodané zboží</t>
  </si>
  <si>
    <t>Ostatní výnosy</t>
  </si>
  <si>
    <t>Platby za odepsané pohledávky</t>
  </si>
  <si>
    <t>Kursové zisky</t>
  </si>
  <si>
    <t>Zúčtování fondů</t>
  </si>
  <si>
    <t xml:space="preserve">           v tom: peněžní dary</t>
  </si>
  <si>
    <t xml:space="preserve">                      ostatní</t>
  </si>
  <si>
    <t xml:space="preserve">           fond reprodukce majetku</t>
  </si>
  <si>
    <t xml:space="preserve">           fond účelově určených prostředků</t>
  </si>
  <si>
    <t xml:space="preserve">           v tom: účelové (převedené z min. roku - přidělené zřizovatelem)</t>
  </si>
  <si>
    <t xml:space="preserve">                      institucionální (převedené z min. roku - přidělené zřizovatelem)</t>
  </si>
  <si>
    <t xml:space="preserve">                      prostředky od jiných poskytovatelů</t>
  </si>
  <si>
    <t xml:space="preserve">                      účelové prostředky ze zahraničí</t>
  </si>
  <si>
    <t xml:space="preserve">                      účelově určené peněžní dary</t>
  </si>
  <si>
    <t xml:space="preserve">            sociální fond</t>
  </si>
  <si>
    <t>Jiné ostatní výnosy</t>
  </si>
  <si>
    <t>v tom: výnosy z konferencí</t>
  </si>
  <si>
    <t xml:space="preserve">           nájemné z ploch (bytů i nebytových prostor)</t>
  </si>
  <si>
    <t xml:space="preserve">           nájemné ze zařízení</t>
  </si>
  <si>
    <t xml:space="preserve">           příspěvek na sdruženou činnost</t>
  </si>
  <si>
    <t xml:space="preserve">           zúčtování poměrné části odpisů majetku pořízeného z dotace</t>
  </si>
  <si>
    <t xml:space="preserve">           ostatní výnosy</t>
  </si>
  <si>
    <t xml:space="preserve">           mimořádné výnosy</t>
  </si>
  <si>
    <t>Tržby z prodeje majetku,zúčtování rezerv a oprav. položek</t>
  </si>
  <si>
    <t>Tržby z prodeje dlouhod. nehmot. a hmotného majetku</t>
  </si>
  <si>
    <t>Tržby z prodeje cenných papírů a podílů</t>
  </si>
  <si>
    <t>Tržby z prodeje materiálu</t>
  </si>
  <si>
    <t>Výnosy z krátkodobého finančního majetku</t>
  </si>
  <si>
    <t>Zúčtování rezerv</t>
  </si>
  <si>
    <t>Výnosy z dlouhodobého finančního majetku</t>
  </si>
  <si>
    <t>Zúčtování opravných položek</t>
  </si>
  <si>
    <t>Přijaté příspěvky</t>
  </si>
  <si>
    <t>Přijaté členské příspěvky</t>
  </si>
  <si>
    <t>Provozní dotace</t>
  </si>
  <si>
    <t>Provozní dotace (přidělená rozhodnutím - zřizovatelem)</t>
  </si>
  <si>
    <t>v tom:  institucionální</t>
  </si>
  <si>
    <t xml:space="preserve">                v tom: podpora VO </t>
  </si>
  <si>
    <t xml:space="preserve">                           dotace na činnost </t>
  </si>
  <si>
    <t xml:space="preserve">                           ostatní dotace (EU, EHP/Norsko apod.)</t>
  </si>
  <si>
    <t xml:space="preserve">             účelové</t>
  </si>
  <si>
    <t xml:space="preserve">                            ostatní dotace</t>
  </si>
  <si>
    <t>Přijaté prostředky na výzkum a vývoj (zaslané přímo na účet)</t>
  </si>
  <si>
    <t xml:space="preserve">                  v tom: granty GA ČR </t>
  </si>
  <si>
    <t xml:space="preserve">                             projekty ostatních resortů</t>
  </si>
  <si>
    <t xml:space="preserve">                                   z toho: Technologická agentura ČR</t>
  </si>
  <si>
    <t xml:space="preserve">                             ostatní </t>
  </si>
  <si>
    <t>Výsledek hospodaření před zdaněním</t>
  </si>
  <si>
    <t>Výsledek hospodaření po zdanění</t>
  </si>
  <si>
    <t>Název položky rozpočtu</t>
  </si>
  <si>
    <r>
      <t xml:space="preserve">v tom: </t>
    </r>
    <r>
      <rPr>
        <b/>
        <sz val="9"/>
        <rFont val="Arial CE"/>
        <family val="2"/>
        <charset val="238"/>
      </rPr>
      <t>rezervní fond</t>
    </r>
  </si>
  <si>
    <t>Rozpočet 2017</t>
  </si>
  <si>
    <t>Hlavní činnost</t>
  </si>
  <si>
    <t>Jiná Činnost</t>
  </si>
  <si>
    <t>Celkem rozpočet</t>
  </si>
  <si>
    <t>Rozpočet 2018</t>
  </si>
  <si>
    <t>Rozpočet 2019</t>
  </si>
  <si>
    <t xml:space="preserve">           ostatní odměny a OON</t>
  </si>
  <si>
    <t>Návrh rozpočtu na rok 2018 je sestavený jako vyrovnaný</t>
  </si>
  <si>
    <t>Ve výnosech je zohledněno předpokládané navýšení institucionální podpory ze strany AV ČR.</t>
  </si>
  <si>
    <t>Předpokládá se zachování průměrné grantové úspěšnosti, především z GA ČR, TAČR a MPO.</t>
  </si>
  <si>
    <t>Ústav geoniky AV ČR, v.v.i., Studentská 1768, 708 00 OSTRAVA PORUBA, Česká republika</t>
  </si>
  <si>
    <t>Rozpočet provozních nákladů a výnosů na rok 2017</t>
  </si>
  <si>
    <t>v tis. Kč</t>
  </si>
  <si>
    <t xml:space="preserve">                             dotace na GA ČR od příjemců ÚP VaV (spolupříjemci)</t>
  </si>
  <si>
    <t xml:space="preserve">                             dotace na proj.ost.resortů od příjemců ÚP VaV (spolupříjemci)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</si>
</sst>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5"/>
      <color indexed="7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name val="Arial CE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7"/>
      <name val="Arial CE"/>
      <family val="2"/>
      <charset val="238"/>
    </font>
    <font>
      <b/>
      <sz val="8"/>
      <name val="Arial CE"/>
      <charset val="238"/>
    </font>
    <font>
      <sz val="7"/>
      <name val="Arial CE"/>
      <charset val="238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NumberFormat="1" applyFont="1" applyFill="1" applyBorder="1" applyAlignment="1"/>
    <xf numFmtId="0" fontId="9" fillId="0" borderId="0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Border="1" applyAlignment="1" applyProtection="1">
      <alignment horizontal="center"/>
    </xf>
    <xf numFmtId="3" fontId="5" fillId="0" borderId="0" xfId="0" applyNumberFormat="1" applyFont="1" applyBorder="1" applyProtection="1"/>
    <xf numFmtId="3" fontId="6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8" fillId="0" borderId="0" xfId="0" applyNumberFormat="1" applyFont="1" applyFill="1" applyBorder="1" applyAlignment="1"/>
    <xf numFmtId="0" fontId="18" fillId="0" borderId="0" xfId="0" applyFont="1" applyFill="1"/>
    <xf numFmtId="0" fontId="17" fillId="0" borderId="0" xfId="0" applyFont="1" applyFill="1"/>
    <xf numFmtId="4" fontId="20" fillId="0" borderId="26" xfId="0" applyNumberFormat="1" applyFont="1" applyBorder="1" applyAlignment="1" applyProtection="1">
      <alignment horizontal="center" wrapText="1"/>
    </xf>
    <xf numFmtId="4" fontId="20" fillId="0" borderId="25" xfId="0" applyNumberFormat="1" applyFont="1" applyBorder="1" applyAlignment="1" applyProtection="1">
      <alignment horizontal="center" wrapText="1"/>
    </xf>
    <xf numFmtId="4" fontId="20" fillId="0" borderId="27" xfId="0" applyNumberFormat="1" applyFont="1" applyBorder="1" applyAlignment="1" applyProtection="1">
      <alignment horizontal="center" wrapText="1"/>
    </xf>
    <xf numFmtId="3" fontId="20" fillId="0" borderId="3" xfId="0" applyNumberFormat="1" applyFont="1" applyBorder="1" applyProtection="1"/>
    <xf numFmtId="3" fontId="20" fillId="0" borderId="4" xfId="0" applyNumberFormat="1" applyFont="1" applyBorder="1" applyProtection="1"/>
    <xf numFmtId="3" fontId="20" fillId="0" borderId="11" xfId="0" applyNumberFormat="1" applyFont="1" applyBorder="1" applyProtection="1"/>
    <xf numFmtId="3" fontId="20" fillId="0" borderId="6" xfId="0" applyNumberFormat="1" applyFont="1" applyBorder="1" applyProtection="1"/>
    <xf numFmtId="3" fontId="20" fillId="0" borderId="2" xfId="0" applyNumberFormat="1" applyFont="1" applyBorder="1" applyProtection="1"/>
    <xf numFmtId="3" fontId="20" fillId="0" borderId="14" xfId="0" applyNumberFormat="1" applyFont="1" applyFill="1" applyBorder="1" applyProtection="1"/>
    <xf numFmtId="3" fontId="20" fillId="0" borderId="15" xfId="0" applyNumberFormat="1" applyFont="1" applyFill="1" applyBorder="1" applyProtection="1"/>
    <xf numFmtId="3" fontId="20" fillId="0" borderId="17" xfId="0" applyNumberFormat="1" applyFont="1" applyFill="1" applyBorder="1" applyProtection="1"/>
    <xf numFmtId="3" fontId="20" fillId="0" borderId="28" xfId="0" applyNumberFormat="1" applyFont="1" applyFill="1" applyBorder="1" applyProtection="1"/>
    <xf numFmtId="3" fontId="20" fillId="0" borderId="16" xfId="0" applyNumberFormat="1" applyFont="1" applyBorder="1" applyProtection="1"/>
    <xf numFmtId="3" fontId="20" fillId="0" borderId="12" xfId="0" applyNumberFormat="1" applyFont="1" applyFill="1" applyBorder="1" applyProtection="1"/>
    <xf numFmtId="3" fontId="20" fillId="0" borderId="10" xfId="0" applyNumberFormat="1" applyFont="1" applyFill="1" applyBorder="1" applyProtection="1"/>
    <xf numFmtId="3" fontId="20" fillId="0" borderId="18" xfId="0" applyNumberFormat="1" applyFont="1" applyFill="1" applyBorder="1" applyProtection="1"/>
    <xf numFmtId="3" fontId="20" fillId="0" borderId="29" xfId="0" applyNumberFormat="1" applyFont="1" applyFill="1" applyBorder="1" applyProtection="1"/>
    <xf numFmtId="3" fontId="20" fillId="0" borderId="13" xfId="0" applyNumberFormat="1" applyFont="1" applyBorder="1" applyProtection="1"/>
    <xf numFmtId="3" fontId="16" fillId="2" borderId="12" xfId="0" applyNumberFormat="1" applyFont="1" applyFill="1" applyBorder="1" applyProtection="1">
      <protection locked="0"/>
    </xf>
    <xf numFmtId="3" fontId="16" fillId="2" borderId="10" xfId="0" applyNumberFormat="1" applyFont="1" applyFill="1" applyBorder="1" applyProtection="1">
      <protection locked="0"/>
    </xf>
    <xf numFmtId="3" fontId="16" fillId="2" borderId="18" xfId="0" applyNumberFormat="1" applyFont="1" applyFill="1" applyBorder="1" applyProtection="1">
      <protection locked="0"/>
    </xf>
    <xf numFmtId="3" fontId="16" fillId="2" borderId="13" xfId="0" applyNumberFormat="1" applyFont="1" applyFill="1" applyBorder="1" applyProtection="1">
      <protection locked="0"/>
    </xf>
    <xf numFmtId="3" fontId="20" fillId="2" borderId="12" xfId="0" applyNumberFormat="1" applyFont="1" applyFill="1" applyBorder="1" applyProtection="1">
      <protection locked="0"/>
    </xf>
    <xf numFmtId="3" fontId="20" fillId="2" borderId="10" xfId="0" applyNumberFormat="1" applyFont="1" applyFill="1" applyBorder="1" applyProtection="1">
      <protection locked="0"/>
    </xf>
    <xf numFmtId="3" fontId="20" fillId="2" borderId="18" xfId="0" applyNumberFormat="1" applyFont="1" applyFill="1" applyBorder="1" applyProtection="1">
      <protection locked="0"/>
    </xf>
    <xf numFmtId="3" fontId="20" fillId="0" borderId="12" xfId="0" applyNumberFormat="1" applyFont="1" applyBorder="1" applyProtection="1"/>
    <xf numFmtId="3" fontId="20" fillId="2" borderId="13" xfId="0" applyNumberFormat="1" applyFont="1" applyFill="1" applyBorder="1" applyProtection="1">
      <protection locked="0"/>
    </xf>
    <xf numFmtId="3" fontId="16" fillId="0" borderId="12" xfId="0" applyNumberFormat="1" applyFont="1" applyFill="1" applyBorder="1" applyProtection="1"/>
    <xf numFmtId="3" fontId="16" fillId="0" borderId="10" xfId="0" applyNumberFormat="1" applyFont="1" applyFill="1" applyBorder="1" applyProtection="1"/>
    <xf numFmtId="3" fontId="16" fillId="0" borderId="18" xfId="0" applyNumberFormat="1" applyFont="1" applyFill="1" applyBorder="1" applyProtection="1"/>
    <xf numFmtId="3" fontId="16" fillId="0" borderId="29" xfId="0" applyNumberFormat="1" applyFont="1" applyFill="1" applyBorder="1" applyProtection="1"/>
    <xf numFmtId="3" fontId="16" fillId="0" borderId="13" xfId="0" applyNumberFormat="1" applyFont="1" applyBorder="1" applyProtection="1"/>
    <xf numFmtId="3" fontId="20" fillId="2" borderId="19" xfId="0" applyNumberFormat="1" applyFont="1" applyFill="1" applyBorder="1" applyProtection="1">
      <protection locked="0"/>
    </xf>
    <xf numFmtId="3" fontId="20" fillId="2" borderId="20" xfId="0" applyNumberFormat="1" applyFont="1" applyFill="1" applyBorder="1" applyProtection="1">
      <protection locked="0"/>
    </xf>
    <xf numFmtId="3" fontId="20" fillId="2" borderId="21" xfId="0" applyNumberFormat="1" applyFont="1" applyFill="1" applyBorder="1" applyProtection="1">
      <protection locked="0"/>
    </xf>
    <xf numFmtId="3" fontId="20" fillId="2" borderId="22" xfId="0" applyNumberFormat="1" applyFont="1" applyFill="1" applyBorder="1" applyProtection="1">
      <protection locked="0"/>
    </xf>
    <xf numFmtId="3" fontId="20" fillId="0" borderId="3" xfId="0" applyNumberFormat="1" applyFont="1" applyFill="1" applyBorder="1" applyProtection="1"/>
    <xf numFmtId="3" fontId="20" fillId="0" borderId="4" xfId="0" applyNumberFormat="1" applyFont="1" applyFill="1" applyBorder="1" applyProtection="1"/>
    <xf numFmtId="3" fontId="20" fillId="0" borderId="11" xfId="0" applyNumberFormat="1" applyFont="1" applyFill="1" applyBorder="1" applyProtection="1"/>
    <xf numFmtId="3" fontId="20" fillId="0" borderId="6" xfId="0" applyNumberFormat="1" applyFont="1" applyFill="1" applyBorder="1" applyProtection="1"/>
    <xf numFmtId="3" fontId="16" fillId="2" borderId="31" xfId="0" applyNumberFormat="1" applyFont="1" applyFill="1" applyBorder="1" applyProtection="1">
      <protection locked="0"/>
    </xf>
    <xf numFmtId="3" fontId="16" fillId="2" borderId="12" xfId="0" applyNumberFormat="1" applyFont="1" applyFill="1" applyBorder="1" applyProtection="1"/>
    <xf numFmtId="3" fontId="16" fillId="2" borderId="10" xfId="0" applyNumberFormat="1" applyFont="1" applyFill="1" applyBorder="1" applyProtection="1"/>
    <xf numFmtId="3" fontId="16" fillId="2" borderId="18" xfId="0" applyNumberFormat="1" applyFont="1" applyFill="1" applyBorder="1" applyProtection="1"/>
    <xf numFmtId="3" fontId="16" fillId="2" borderId="13" xfId="0" applyNumberFormat="1" applyFont="1" applyFill="1" applyBorder="1" applyProtection="1"/>
    <xf numFmtId="3" fontId="16" fillId="2" borderId="19" xfId="0" applyNumberFormat="1" applyFont="1" applyFill="1" applyBorder="1" applyProtection="1">
      <protection locked="0"/>
    </xf>
    <xf numFmtId="3" fontId="16" fillId="2" borderId="20" xfId="0" applyNumberFormat="1" applyFont="1" applyFill="1" applyBorder="1" applyProtection="1">
      <protection locked="0"/>
    </xf>
    <xf numFmtId="3" fontId="16" fillId="2" borderId="21" xfId="0" applyNumberFormat="1" applyFont="1" applyFill="1" applyBorder="1" applyProtection="1">
      <protection locked="0"/>
    </xf>
    <xf numFmtId="3" fontId="16" fillId="2" borderId="22" xfId="0" applyNumberFormat="1" applyFont="1" applyFill="1" applyBorder="1" applyProtection="1"/>
    <xf numFmtId="3" fontId="16" fillId="2" borderId="19" xfId="0" applyNumberFormat="1" applyFont="1" applyFill="1" applyBorder="1" applyProtection="1"/>
    <xf numFmtId="3" fontId="16" fillId="2" borderId="20" xfId="0" applyNumberFormat="1" applyFont="1" applyFill="1" applyBorder="1" applyProtection="1"/>
    <xf numFmtId="3" fontId="20" fillId="0" borderId="3" xfId="0" applyNumberFormat="1" applyFont="1" applyFill="1" applyBorder="1" applyAlignment="1" applyProtection="1">
      <alignment horizontal="right"/>
    </xf>
    <xf numFmtId="3" fontId="20" fillId="0" borderId="4" xfId="0" applyNumberFormat="1" applyFont="1" applyFill="1" applyBorder="1" applyAlignment="1" applyProtection="1">
      <alignment horizontal="right"/>
    </xf>
    <xf numFmtId="3" fontId="20" fillId="0" borderId="11" xfId="0" applyNumberFormat="1" applyFont="1" applyFill="1" applyBorder="1" applyAlignment="1" applyProtection="1">
      <alignment horizontal="right"/>
    </xf>
    <xf numFmtId="3" fontId="20" fillId="0" borderId="6" xfId="0" applyNumberFormat="1" applyFont="1" applyFill="1" applyBorder="1" applyAlignment="1" applyProtection="1">
      <alignment horizontal="right"/>
    </xf>
    <xf numFmtId="3" fontId="20" fillId="2" borderId="3" xfId="0" applyNumberFormat="1" applyFont="1" applyFill="1" applyBorder="1" applyAlignment="1" applyProtection="1">
      <alignment horizontal="right"/>
      <protection locked="0"/>
    </xf>
    <xf numFmtId="3" fontId="20" fillId="2" borderId="4" xfId="0" applyNumberFormat="1" applyFont="1" applyFill="1" applyBorder="1" applyAlignment="1" applyProtection="1">
      <alignment horizontal="right"/>
      <protection locked="0"/>
    </xf>
    <xf numFmtId="3" fontId="20" fillId="2" borderId="11" xfId="0" applyNumberFormat="1" applyFont="1" applyFill="1" applyBorder="1" applyAlignment="1" applyProtection="1">
      <alignment horizontal="right"/>
      <protection locked="0"/>
    </xf>
    <xf numFmtId="3" fontId="20" fillId="2" borderId="5" xfId="0" applyNumberFormat="1" applyFont="1" applyFill="1" applyBorder="1" applyAlignment="1" applyProtection="1">
      <alignment horizontal="right"/>
      <protection locked="0"/>
    </xf>
    <xf numFmtId="3" fontId="20" fillId="0" borderId="1" xfId="0" applyNumberFormat="1" applyFont="1" applyFill="1" applyBorder="1" applyAlignment="1" applyProtection="1">
      <alignment horizontal="right"/>
    </xf>
    <xf numFmtId="3" fontId="20" fillId="0" borderId="23" xfId="0" applyNumberFormat="1" applyFont="1" applyFill="1" applyBorder="1" applyAlignment="1" applyProtection="1">
      <alignment horizontal="right"/>
    </xf>
    <xf numFmtId="3" fontId="20" fillId="0" borderId="24" xfId="0" applyNumberFormat="1" applyFont="1" applyFill="1" applyBorder="1" applyAlignment="1" applyProtection="1">
      <alignment horizontal="right"/>
    </xf>
    <xf numFmtId="3" fontId="20" fillId="0" borderId="30" xfId="0" applyNumberFormat="1" applyFont="1" applyFill="1" applyBorder="1" applyAlignment="1" applyProtection="1">
      <alignment horizontal="right"/>
    </xf>
    <xf numFmtId="2" fontId="11" fillId="0" borderId="26" xfId="0" applyNumberFormat="1" applyFont="1" applyBorder="1" applyAlignment="1" applyProtection="1">
      <alignment horizontal="center"/>
    </xf>
    <xf numFmtId="2" fontId="15" fillId="0" borderId="32" xfId="0" applyNumberFormat="1" applyFont="1" applyBorder="1" applyProtection="1"/>
    <xf numFmtId="2" fontId="11" fillId="0" borderId="5" xfId="0" applyNumberFormat="1" applyFont="1" applyBorder="1" applyProtection="1"/>
    <xf numFmtId="2" fontId="11" fillId="0" borderId="33" xfId="0" applyNumberFormat="1" applyFont="1" applyBorder="1" applyProtection="1"/>
    <xf numFmtId="2" fontId="13" fillId="0" borderId="33" xfId="0" applyNumberFormat="1" applyFont="1" applyBorder="1" applyProtection="1"/>
    <xf numFmtId="2" fontId="14" fillId="0" borderId="33" xfId="0" applyNumberFormat="1" applyFont="1" applyBorder="1" applyProtection="1"/>
    <xf numFmtId="2" fontId="8" fillId="0" borderId="33" xfId="0" applyNumberFormat="1" applyFont="1" applyBorder="1" applyProtection="1"/>
    <xf numFmtId="2" fontId="8" fillId="0" borderId="33" xfId="0" applyNumberFormat="1" applyFont="1" applyFill="1" applyBorder="1" applyProtection="1"/>
    <xf numFmtId="2" fontId="13" fillId="0" borderId="33" xfId="0" applyNumberFormat="1" applyFont="1" applyFill="1" applyBorder="1" applyProtection="1"/>
    <xf numFmtId="2" fontId="13" fillId="0" borderId="33" xfId="0" applyNumberFormat="1" applyFont="1" applyFill="1" applyBorder="1" applyAlignment="1" applyProtection="1">
      <alignment wrapText="1"/>
    </xf>
    <xf numFmtId="2" fontId="21" fillId="0" borderId="33" xfId="0" applyNumberFormat="1" applyFont="1" applyBorder="1" applyProtection="1"/>
    <xf numFmtId="2" fontId="21" fillId="0" borderId="33" xfId="0" applyNumberFormat="1" applyFont="1" applyFill="1" applyBorder="1" applyProtection="1"/>
    <xf numFmtId="2" fontId="14" fillId="0" borderId="33" xfId="0" applyNumberFormat="1" applyFont="1" applyFill="1" applyBorder="1" applyProtection="1"/>
    <xf numFmtId="2" fontId="11" fillId="0" borderId="33" xfId="0" applyNumberFormat="1" applyFont="1" applyFill="1" applyBorder="1" applyProtection="1"/>
    <xf numFmtId="2" fontId="16" fillId="0" borderId="33" xfId="0" applyNumberFormat="1" applyFont="1" applyFill="1" applyBorder="1" applyProtection="1"/>
    <xf numFmtId="2" fontId="16" fillId="0" borderId="33" xfId="0" applyNumberFormat="1" applyFont="1" applyBorder="1" applyProtection="1"/>
    <xf numFmtId="2" fontId="11" fillId="0" borderId="34" xfId="0" applyNumberFormat="1" applyFont="1" applyBorder="1" applyProtection="1"/>
    <xf numFmtId="2" fontId="14" fillId="0" borderId="5" xfId="0" applyNumberFormat="1" applyFont="1" applyBorder="1" applyProtection="1"/>
    <xf numFmtId="2" fontId="12" fillId="0" borderId="33" xfId="0" applyNumberFormat="1" applyFont="1" applyBorder="1" applyProtection="1"/>
    <xf numFmtId="2" fontId="22" fillId="0" borderId="33" xfId="0" applyNumberFormat="1" applyFont="1" applyFill="1" applyBorder="1" applyProtection="1"/>
    <xf numFmtId="2" fontId="19" fillId="0" borderId="33" xfId="0" applyNumberFormat="1" applyFont="1" applyBorder="1" applyProtection="1"/>
    <xf numFmtId="2" fontId="19" fillId="0" borderId="33" xfId="0" applyNumberFormat="1" applyFont="1" applyFill="1" applyBorder="1" applyProtection="1"/>
    <xf numFmtId="2" fontId="19" fillId="0" borderId="34" xfId="0" applyNumberFormat="1" applyFont="1" applyFill="1" applyBorder="1" applyProtection="1"/>
    <xf numFmtId="2" fontId="14" fillId="0" borderId="5" xfId="0" applyNumberFormat="1" applyFont="1" applyFill="1" applyBorder="1" applyProtection="1"/>
    <xf numFmtId="2" fontId="13" fillId="0" borderId="5" xfId="0" applyNumberFormat="1" applyFont="1" applyFill="1" applyBorder="1" applyProtection="1"/>
    <xf numFmtId="4" fontId="20" fillId="0" borderId="6" xfId="0" applyNumberFormat="1" applyFont="1" applyBorder="1" applyAlignment="1" applyProtection="1">
      <alignment horizontal="center"/>
    </xf>
    <xf numFmtId="4" fontId="20" fillId="0" borderId="7" xfId="0" applyNumberFormat="1" applyFont="1" applyBorder="1" applyAlignment="1" applyProtection="1">
      <alignment horizontal="center"/>
    </xf>
    <xf numFmtId="4" fontId="20" fillId="0" borderId="8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10" fillId="0" borderId="9" xfId="0" applyNumberFormat="1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workbookViewId="0">
      <selection sqref="A1:J184"/>
    </sheetView>
  </sheetViews>
  <sheetFormatPr defaultRowHeight="15" x14ac:dyDescent="0.25"/>
  <cols>
    <col min="1" max="1" width="48.5703125" customWidth="1"/>
    <col min="2" max="2" width="8.42578125" customWidth="1"/>
    <col min="3" max="3" width="7.5703125" customWidth="1"/>
    <col min="4" max="4" width="8.7109375" customWidth="1"/>
    <col min="5" max="5" width="8.28515625" customWidth="1"/>
    <col min="6" max="7" width="7.7109375" customWidth="1"/>
    <col min="8" max="8" width="6.85546875" customWidth="1"/>
    <col min="9" max="9" width="7.140625" customWidth="1"/>
    <col min="10" max="10" width="8.42578125" customWidth="1"/>
    <col min="11" max="11" width="25.42578125" customWidth="1"/>
    <col min="12" max="12" width="27.42578125" customWidth="1"/>
    <col min="13" max="15" width="8.85546875" customWidth="1"/>
  </cols>
  <sheetData>
    <row r="1" spans="1:12" x14ac:dyDescent="0.25">
      <c r="A1" s="115" t="s">
        <v>176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ht="18.600000000000001" customHeight="1" x14ac:dyDescent="0.25">
      <c r="A2" s="116" t="s">
        <v>177</v>
      </c>
      <c r="B2" s="116"/>
      <c r="C2" s="116"/>
      <c r="D2" s="116"/>
      <c r="E2" s="116"/>
      <c r="F2" s="116"/>
      <c r="G2" s="116"/>
      <c r="H2" s="116"/>
      <c r="I2" s="116"/>
      <c r="J2" s="116"/>
      <c r="K2" s="4"/>
      <c r="L2" s="4"/>
    </row>
    <row r="3" spans="1:12" ht="20.25" thickBot="1" x14ac:dyDescent="0.3">
      <c r="A3" s="117" t="s">
        <v>178</v>
      </c>
      <c r="B3" s="117"/>
      <c r="C3" s="117"/>
      <c r="D3" s="117"/>
      <c r="E3" s="117"/>
      <c r="F3" s="117"/>
      <c r="G3" s="117"/>
      <c r="H3" s="117"/>
      <c r="I3" s="117"/>
      <c r="J3" s="117"/>
      <c r="K3" s="4"/>
      <c r="L3" s="4"/>
    </row>
    <row r="4" spans="1:12" s="1" customFormat="1" ht="15.75" thickBot="1" x14ac:dyDescent="0.3">
      <c r="A4" s="87"/>
      <c r="B4" s="112" t="s">
        <v>166</v>
      </c>
      <c r="C4" s="113"/>
      <c r="D4" s="113"/>
      <c r="E4" s="112" t="s">
        <v>170</v>
      </c>
      <c r="F4" s="113"/>
      <c r="G4" s="114"/>
      <c r="H4" s="112" t="s">
        <v>171</v>
      </c>
      <c r="I4" s="113"/>
      <c r="J4" s="114"/>
      <c r="K4" s="5"/>
    </row>
    <row r="5" spans="1:12" s="1" customFormat="1" ht="26.45" customHeight="1" thickBot="1" x14ac:dyDescent="0.3">
      <c r="A5" s="88" t="s">
        <v>164</v>
      </c>
      <c r="B5" s="24" t="s">
        <v>167</v>
      </c>
      <c r="C5" s="25" t="s">
        <v>168</v>
      </c>
      <c r="D5" s="26" t="s">
        <v>169</v>
      </c>
      <c r="E5" s="24" t="s">
        <v>167</v>
      </c>
      <c r="F5" s="25" t="s">
        <v>168</v>
      </c>
      <c r="G5" s="25" t="s">
        <v>169</v>
      </c>
      <c r="H5" s="24" t="s">
        <v>167</v>
      </c>
      <c r="I5" s="25" t="s">
        <v>168</v>
      </c>
      <c r="J5" s="25" t="s">
        <v>169</v>
      </c>
      <c r="K5" s="5"/>
    </row>
    <row r="6" spans="1:12" s="1" customFormat="1" ht="16.149999999999999" customHeight="1" thickBot="1" x14ac:dyDescent="0.3">
      <c r="A6" s="89" t="s">
        <v>0</v>
      </c>
      <c r="B6" s="27">
        <f>SUM(B7,B21,B40,B59,B63,B83,B96,B101,B106,B108)</f>
        <v>81107</v>
      </c>
      <c r="C6" s="28">
        <v>0</v>
      </c>
      <c r="D6" s="29">
        <f>SUM(D7,D21,D40,D59,D63,D83,D96,D101,D106,D108)</f>
        <v>81107</v>
      </c>
      <c r="E6" s="30">
        <f>SUM(E7,E21,E40,E59,E63,E83,E96,E101,E106,E108)</f>
        <v>77038</v>
      </c>
      <c r="F6" s="28">
        <v>0</v>
      </c>
      <c r="G6" s="31">
        <f>E6+F6</f>
        <v>77038</v>
      </c>
      <c r="H6" s="27">
        <f>SUM(H7,H21,H40,H59,H63,H83,H96,H101,H106,H108)</f>
        <v>74181</v>
      </c>
      <c r="I6" s="28">
        <v>0</v>
      </c>
      <c r="J6" s="31">
        <f>H6+I6</f>
        <v>74181</v>
      </c>
      <c r="K6" s="6"/>
    </row>
    <row r="7" spans="1:12" s="1" customFormat="1" ht="16.149999999999999" customHeight="1" x14ac:dyDescent="0.25">
      <c r="A7" s="90" t="s">
        <v>1</v>
      </c>
      <c r="B7" s="32">
        <f>SUM(B20,B16,B15,B8)</f>
        <v>4232</v>
      </c>
      <c r="C7" s="33">
        <v>0</v>
      </c>
      <c r="D7" s="34">
        <f>SUM(D20,D16,D15,D8)</f>
        <v>4232</v>
      </c>
      <c r="E7" s="35">
        <f>SUM(E20,E16,E15,E8)</f>
        <v>4035</v>
      </c>
      <c r="F7" s="33">
        <v>0</v>
      </c>
      <c r="G7" s="36">
        <f t="shared" ref="G7:H70" si="0">E7+F7</f>
        <v>4035</v>
      </c>
      <c r="H7" s="32">
        <f>SUM(H20,H16,H15,H8)</f>
        <v>3405</v>
      </c>
      <c r="I7" s="33">
        <v>0</v>
      </c>
      <c r="J7" s="36">
        <f t="shared" ref="J7:J70" si="1">H7+I7</f>
        <v>3405</v>
      </c>
      <c r="K7" s="7"/>
    </row>
    <row r="8" spans="1:12" s="1" customFormat="1" ht="16.149999999999999" customHeight="1" x14ac:dyDescent="0.25">
      <c r="A8" s="90" t="s">
        <v>2</v>
      </c>
      <c r="B8" s="37">
        <f>SUM(B9:B14)</f>
        <v>2644</v>
      </c>
      <c r="C8" s="38">
        <v>0</v>
      </c>
      <c r="D8" s="39">
        <f>SUM(D9:D14)</f>
        <v>2644</v>
      </c>
      <c r="E8" s="40">
        <f>SUM(E9:E14)</f>
        <v>2455</v>
      </c>
      <c r="F8" s="38">
        <v>0</v>
      </c>
      <c r="G8" s="41">
        <f t="shared" si="0"/>
        <v>2455</v>
      </c>
      <c r="H8" s="37">
        <f>SUM(H9:H14)</f>
        <v>1825</v>
      </c>
      <c r="I8" s="38">
        <v>0</v>
      </c>
      <c r="J8" s="41">
        <f t="shared" si="1"/>
        <v>1825</v>
      </c>
      <c r="K8" s="8"/>
    </row>
    <row r="9" spans="1:12" s="1" customFormat="1" ht="16.149999999999999" customHeight="1" x14ac:dyDescent="0.25">
      <c r="A9" s="91" t="s">
        <v>3</v>
      </c>
      <c r="B9" s="42">
        <v>0</v>
      </c>
      <c r="C9" s="43">
        <v>0</v>
      </c>
      <c r="D9" s="44">
        <v>0</v>
      </c>
      <c r="E9" s="42">
        <v>0</v>
      </c>
      <c r="F9" s="43">
        <v>0</v>
      </c>
      <c r="G9" s="45">
        <f t="shared" si="0"/>
        <v>0</v>
      </c>
      <c r="H9" s="42">
        <v>0</v>
      </c>
      <c r="I9" s="43">
        <v>0</v>
      </c>
      <c r="J9" s="45">
        <f t="shared" si="1"/>
        <v>0</v>
      </c>
      <c r="K9" s="14"/>
    </row>
    <row r="10" spans="1:12" s="1" customFormat="1" ht="16.149999999999999" customHeight="1" x14ac:dyDescent="0.25">
      <c r="A10" s="91" t="s">
        <v>4</v>
      </c>
      <c r="B10" s="42">
        <v>64</v>
      </c>
      <c r="C10" s="43">
        <v>0</v>
      </c>
      <c r="D10" s="44">
        <v>64</v>
      </c>
      <c r="E10" s="42">
        <v>50</v>
      </c>
      <c r="F10" s="43">
        <v>0</v>
      </c>
      <c r="G10" s="45">
        <f t="shared" si="0"/>
        <v>50</v>
      </c>
      <c r="H10" s="42">
        <v>40</v>
      </c>
      <c r="I10" s="43">
        <v>0</v>
      </c>
      <c r="J10" s="45">
        <f t="shared" si="1"/>
        <v>40</v>
      </c>
      <c r="K10" s="14"/>
    </row>
    <row r="11" spans="1:12" s="1" customFormat="1" ht="16.149999999999999" customHeight="1" x14ac:dyDescent="0.25">
      <c r="A11" s="91" t="s">
        <v>5</v>
      </c>
      <c r="B11" s="42">
        <v>1796</v>
      </c>
      <c r="C11" s="43">
        <v>0</v>
      </c>
      <c r="D11" s="44">
        <v>1796</v>
      </c>
      <c r="E11" s="42">
        <v>1700</v>
      </c>
      <c r="F11" s="43">
        <v>0</v>
      </c>
      <c r="G11" s="45">
        <f t="shared" si="0"/>
        <v>1700</v>
      </c>
      <c r="H11" s="42">
        <v>1200</v>
      </c>
      <c r="I11" s="43">
        <v>0</v>
      </c>
      <c r="J11" s="45">
        <f t="shared" si="1"/>
        <v>1200</v>
      </c>
      <c r="K11" s="14"/>
    </row>
    <row r="12" spans="1:12" s="1" customFormat="1" ht="16.149999999999999" customHeight="1" x14ac:dyDescent="0.25">
      <c r="A12" s="91" t="s">
        <v>6</v>
      </c>
      <c r="B12" s="42">
        <v>663</v>
      </c>
      <c r="C12" s="43">
        <v>0</v>
      </c>
      <c r="D12" s="44">
        <v>663</v>
      </c>
      <c r="E12" s="42">
        <v>600</v>
      </c>
      <c r="F12" s="43">
        <v>0</v>
      </c>
      <c r="G12" s="45">
        <f t="shared" si="0"/>
        <v>600</v>
      </c>
      <c r="H12" s="42">
        <v>500</v>
      </c>
      <c r="I12" s="43">
        <v>0</v>
      </c>
      <c r="J12" s="45">
        <f t="shared" si="1"/>
        <v>500</v>
      </c>
      <c r="K12" s="14"/>
    </row>
    <row r="13" spans="1:12" s="1" customFormat="1" ht="16.149999999999999" customHeight="1" x14ac:dyDescent="0.25">
      <c r="A13" s="91" t="s">
        <v>7</v>
      </c>
      <c r="B13" s="42">
        <v>114</v>
      </c>
      <c r="C13" s="43">
        <v>0</v>
      </c>
      <c r="D13" s="44">
        <v>114</v>
      </c>
      <c r="E13" s="42">
        <v>100</v>
      </c>
      <c r="F13" s="43">
        <v>0</v>
      </c>
      <c r="G13" s="45">
        <f t="shared" si="0"/>
        <v>100</v>
      </c>
      <c r="H13" s="42">
        <v>80</v>
      </c>
      <c r="I13" s="43">
        <v>0</v>
      </c>
      <c r="J13" s="45">
        <f t="shared" si="1"/>
        <v>80</v>
      </c>
      <c r="K13" s="14"/>
    </row>
    <row r="14" spans="1:12" s="1" customFormat="1" ht="16.149999999999999" customHeight="1" x14ac:dyDescent="0.25">
      <c r="A14" s="91" t="s">
        <v>8</v>
      </c>
      <c r="B14" s="42">
        <v>7</v>
      </c>
      <c r="C14" s="43">
        <v>0</v>
      </c>
      <c r="D14" s="44">
        <v>7</v>
      </c>
      <c r="E14" s="42">
        <v>5</v>
      </c>
      <c r="F14" s="43">
        <v>0</v>
      </c>
      <c r="G14" s="45">
        <f t="shared" si="0"/>
        <v>5</v>
      </c>
      <c r="H14" s="42">
        <v>5</v>
      </c>
      <c r="I14" s="43">
        <v>0</v>
      </c>
      <c r="J14" s="45">
        <f t="shared" si="1"/>
        <v>5</v>
      </c>
      <c r="K14" s="14"/>
    </row>
    <row r="15" spans="1:12" s="1" customFormat="1" ht="16.149999999999999" customHeight="1" x14ac:dyDescent="0.25">
      <c r="A15" s="90" t="s">
        <v>9</v>
      </c>
      <c r="B15" s="46">
        <v>654</v>
      </c>
      <c r="C15" s="47">
        <v>0</v>
      </c>
      <c r="D15" s="48">
        <v>654</v>
      </c>
      <c r="E15" s="46">
        <v>650</v>
      </c>
      <c r="F15" s="47">
        <v>0</v>
      </c>
      <c r="G15" s="45">
        <f t="shared" si="0"/>
        <v>650</v>
      </c>
      <c r="H15" s="42">
        <v>650</v>
      </c>
      <c r="I15" s="43">
        <v>0</v>
      </c>
      <c r="J15" s="45">
        <f t="shared" si="1"/>
        <v>650</v>
      </c>
      <c r="K15" s="15"/>
    </row>
    <row r="16" spans="1:12" s="1" customFormat="1" ht="16.149999999999999" customHeight="1" x14ac:dyDescent="0.25">
      <c r="A16" s="90" t="s">
        <v>10</v>
      </c>
      <c r="B16" s="37">
        <f>SUM(B17:B19)</f>
        <v>934</v>
      </c>
      <c r="C16" s="38">
        <v>0</v>
      </c>
      <c r="D16" s="39">
        <f>SUM(D17:D19)</f>
        <v>934</v>
      </c>
      <c r="E16" s="40">
        <f>SUM(E17:E19)</f>
        <v>930</v>
      </c>
      <c r="F16" s="38">
        <v>0</v>
      </c>
      <c r="G16" s="41">
        <f t="shared" si="0"/>
        <v>930</v>
      </c>
      <c r="H16" s="49">
        <f t="shared" si="0"/>
        <v>930</v>
      </c>
      <c r="I16" s="38">
        <v>0</v>
      </c>
      <c r="J16" s="41">
        <f t="shared" si="1"/>
        <v>930</v>
      </c>
      <c r="K16" s="8"/>
    </row>
    <row r="17" spans="1:11" s="1" customFormat="1" ht="16.149999999999999" customHeight="1" x14ac:dyDescent="0.25">
      <c r="A17" s="91" t="s">
        <v>11</v>
      </c>
      <c r="B17" s="42">
        <v>82</v>
      </c>
      <c r="C17" s="43">
        <v>0</v>
      </c>
      <c r="D17" s="44">
        <v>82</v>
      </c>
      <c r="E17" s="42">
        <v>80</v>
      </c>
      <c r="F17" s="43">
        <v>0</v>
      </c>
      <c r="G17" s="45">
        <f t="shared" si="0"/>
        <v>80</v>
      </c>
      <c r="H17" s="42">
        <v>80</v>
      </c>
      <c r="I17" s="43">
        <v>0</v>
      </c>
      <c r="J17" s="45">
        <f t="shared" si="1"/>
        <v>80</v>
      </c>
      <c r="K17" s="14"/>
    </row>
    <row r="18" spans="1:11" s="1" customFormat="1" ht="16.149999999999999" customHeight="1" x14ac:dyDescent="0.25">
      <c r="A18" s="91" t="s">
        <v>12</v>
      </c>
      <c r="B18" s="42">
        <v>700</v>
      </c>
      <c r="C18" s="43">
        <v>0</v>
      </c>
      <c r="D18" s="44">
        <v>700</v>
      </c>
      <c r="E18" s="42">
        <v>700</v>
      </c>
      <c r="F18" s="43">
        <v>0</v>
      </c>
      <c r="G18" s="45">
        <f t="shared" si="0"/>
        <v>700</v>
      </c>
      <c r="H18" s="42">
        <v>700</v>
      </c>
      <c r="I18" s="43">
        <v>0</v>
      </c>
      <c r="J18" s="45">
        <f t="shared" si="1"/>
        <v>700</v>
      </c>
      <c r="K18" s="14"/>
    </row>
    <row r="19" spans="1:11" s="1" customFormat="1" ht="16.149999999999999" customHeight="1" x14ac:dyDescent="0.25">
      <c r="A19" s="91" t="s">
        <v>13</v>
      </c>
      <c r="B19" s="42">
        <v>152</v>
      </c>
      <c r="C19" s="43">
        <v>0</v>
      </c>
      <c r="D19" s="44">
        <v>152</v>
      </c>
      <c r="E19" s="42">
        <v>150</v>
      </c>
      <c r="F19" s="43">
        <v>0</v>
      </c>
      <c r="G19" s="45">
        <f t="shared" si="0"/>
        <v>150</v>
      </c>
      <c r="H19" s="42">
        <v>150</v>
      </c>
      <c r="I19" s="43">
        <v>0</v>
      </c>
      <c r="J19" s="45">
        <f t="shared" si="1"/>
        <v>150</v>
      </c>
      <c r="K19" s="14"/>
    </row>
    <row r="20" spans="1:11" s="1" customFormat="1" ht="16.149999999999999" customHeight="1" x14ac:dyDescent="0.25">
      <c r="A20" s="90" t="s">
        <v>14</v>
      </c>
      <c r="B20" s="46">
        <v>0</v>
      </c>
      <c r="C20" s="47">
        <v>0</v>
      </c>
      <c r="D20" s="48">
        <v>0</v>
      </c>
      <c r="E20" s="46">
        <v>0</v>
      </c>
      <c r="F20" s="47">
        <v>0</v>
      </c>
      <c r="G20" s="45">
        <f t="shared" si="0"/>
        <v>0</v>
      </c>
      <c r="H20" s="42">
        <v>0</v>
      </c>
      <c r="I20" s="43">
        <v>0</v>
      </c>
      <c r="J20" s="45">
        <f t="shared" si="1"/>
        <v>0</v>
      </c>
      <c r="K20" s="15"/>
    </row>
    <row r="21" spans="1:11" s="1" customFormat="1" ht="16.149999999999999" customHeight="1" x14ac:dyDescent="0.25">
      <c r="A21" s="92" t="s">
        <v>15</v>
      </c>
      <c r="B21" s="37">
        <f>SUM(B22,B25,B28,B29,B30)</f>
        <v>8228</v>
      </c>
      <c r="C21" s="38">
        <v>0</v>
      </c>
      <c r="D21" s="39">
        <f>SUM(D22,D25,D28,D29,D30)</f>
        <v>8228</v>
      </c>
      <c r="E21" s="40">
        <f>SUM(E22,E25,E28,E29,E30)</f>
        <v>7034</v>
      </c>
      <c r="F21" s="38">
        <v>0</v>
      </c>
      <c r="G21" s="41">
        <f t="shared" si="0"/>
        <v>7034</v>
      </c>
      <c r="H21" s="37">
        <f>SUM(H22,H25,H28,H29,H30)</f>
        <v>5269</v>
      </c>
      <c r="I21" s="38">
        <v>0</v>
      </c>
      <c r="J21" s="41">
        <f t="shared" si="1"/>
        <v>5269</v>
      </c>
      <c r="K21" s="7"/>
    </row>
    <row r="22" spans="1:11" s="1" customFormat="1" ht="16.149999999999999" customHeight="1" x14ac:dyDescent="0.25">
      <c r="A22" s="90" t="s">
        <v>16</v>
      </c>
      <c r="B22" s="37">
        <f>SUM(B23:B24)</f>
        <v>1273</v>
      </c>
      <c r="C22" s="38">
        <v>0</v>
      </c>
      <c r="D22" s="39">
        <f>SUM(D23:D24)</f>
        <v>1273</v>
      </c>
      <c r="E22" s="40">
        <f>SUM(E23:E24)</f>
        <v>1000</v>
      </c>
      <c r="F22" s="38">
        <v>0</v>
      </c>
      <c r="G22" s="41">
        <f t="shared" si="0"/>
        <v>1000</v>
      </c>
      <c r="H22" s="37">
        <f>SUM(H23:H24)</f>
        <v>700</v>
      </c>
      <c r="I22" s="38">
        <v>0</v>
      </c>
      <c r="J22" s="41">
        <f t="shared" si="1"/>
        <v>700</v>
      </c>
      <c r="K22" s="8"/>
    </row>
    <row r="23" spans="1:11" s="1" customFormat="1" ht="16.149999999999999" customHeight="1" x14ac:dyDescent="0.25">
      <c r="A23" s="91" t="s">
        <v>17</v>
      </c>
      <c r="B23" s="42">
        <v>560</v>
      </c>
      <c r="C23" s="43">
        <v>0</v>
      </c>
      <c r="D23" s="44">
        <v>560</v>
      </c>
      <c r="E23" s="42">
        <v>500</v>
      </c>
      <c r="F23" s="43">
        <v>0</v>
      </c>
      <c r="G23" s="45">
        <f t="shared" si="0"/>
        <v>500</v>
      </c>
      <c r="H23" s="42">
        <v>400</v>
      </c>
      <c r="I23" s="43">
        <v>0</v>
      </c>
      <c r="J23" s="45">
        <f t="shared" si="1"/>
        <v>400</v>
      </c>
      <c r="K23" s="14"/>
    </row>
    <row r="24" spans="1:11" s="1" customFormat="1" ht="16.149999999999999" customHeight="1" x14ac:dyDescent="0.25">
      <c r="A24" s="91" t="s">
        <v>18</v>
      </c>
      <c r="B24" s="42">
        <v>713</v>
      </c>
      <c r="C24" s="43">
        <v>0</v>
      </c>
      <c r="D24" s="44">
        <v>713</v>
      </c>
      <c r="E24" s="42">
        <v>500</v>
      </c>
      <c r="F24" s="43">
        <v>0</v>
      </c>
      <c r="G24" s="45">
        <f t="shared" si="0"/>
        <v>500</v>
      </c>
      <c r="H24" s="42">
        <v>300</v>
      </c>
      <c r="I24" s="43">
        <v>0</v>
      </c>
      <c r="J24" s="45">
        <f t="shared" si="1"/>
        <v>300</v>
      </c>
      <c r="K24" s="14"/>
    </row>
    <row r="25" spans="1:11" s="1" customFormat="1" ht="16.149999999999999" customHeight="1" x14ac:dyDescent="0.25">
      <c r="A25" s="90" t="s">
        <v>19</v>
      </c>
      <c r="B25" s="37">
        <f>SUM(B26:B27)</f>
        <v>1650</v>
      </c>
      <c r="C25" s="38">
        <v>0</v>
      </c>
      <c r="D25" s="39">
        <f>SUM(D26:D27)</f>
        <v>1650</v>
      </c>
      <c r="E25" s="40">
        <f>SUM(E26:E27)</f>
        <v>1600</v>
      </c>
      <c r="F25" s="38">
        <v>0</v>
      </c>
      <c r="G25" s="41">
        <f t="shared" si="0"/>
        <v>1600</v>
      </c>
      <c r="H25" s="37">
        <f>SUM(H26:H27)</f>
        <v>1200</v>
      </c>
      <c r="I25" s="38">
        <v>0</v>
      </c>
      <c r="J25" s="41">
        <f t="shared" si="1"/>
        <v>1200</v>
      </c>
      <c r="K25" s="8"/>
    </row>
    <row r="26" spans="1:11" s="1" customFormat="1" ht="16.149999999999999" customHeight="1" x14ac:dyDescent="0.25">
      <c r="A26" s="91" t="s">
        <v>20</v>
      </c>
      <c r="B26" s="42">
        <v>644</v>
      </c>
      <c r="C26" s="43">
        <v>0</v>
      </c>
      <c r="D26" s="44">
        <v>644</v>
      </c>
      <c r="E26" s="42">
        <v>600</v>
      </c>
      <c r="F26" s="43">
        <v>0</v>
      </c>
      <c r="G26" s="45">
        <f t="shared" si="0"/>
        <v>600</v>
      </c>
      <c r="H26" s="42">
        <v>400</v>
      </c>
      <c r="I26" s="43">
        <v>0</v>
      </c>
      <c r="J26" s="45">
        <f t="shared" si="1"/>
        <v>400</v>
      </c>
      <c r="K26" s="14"/>
    </row>
    <row r="27" spans="1:11" s="1" customFormat="1" ht="16.149999999999999" customHeight="1" x14ac:dyDescent="0.25">
      <c r="A27" s="91" t="s">
        <v>21</v>
      </c>
      <c r="B27" s="42">
        <v>1006</v>
      </c>
      <c r="C27" s="43">
        <v>0</v>
      </c>
      <c r="D27" s="44">
        <v>1006</v>
      </c>
      <c r="E27" s="42">
        <v>1000</v>
      </c>
      <c r="F27" s="43">
        <v>0</v>
      </c>
      <c r="G27" s="45">
        <f t="shared" si="0"/>
        <v>1000</v>
      </c>
      <c r="H27" s="42">
        <v>800</v>
      </c>
      <c r="I27" s="43">
        <v>0</v>
      </c>
      <c r="J27" s="45">
        <f t="shared" si="1"/>
        <v>800</v>
      </c>
      <c r="K27" s="14"/>
    </row>
    <row r="28" spans="1:11" s="1" customFormat="1" ht="16.149999999999999" customHeight="1" x14ac:dyDescent="0.25">
      <c r="A28" s="90" t="s">
        <v>22</v>
      </c>
      <c r="B28" s="46">
        <v>21</v>
      </c>
      <c r="C28" s="47">
        <v>0</v>
      </c>
      <c r="D28" s="48">
        <v>21</v>
      </c>
      <c r="E28" s="46">
        <v>10</v>
      </c>
      <c r="F28" s="47">
        <v>0</v>
      </c>
      <c r="G28" s="45">
        <f t="shared" si="0"/>
        <v>10</v>
      </c>
      <c r="H28" s="42">
        <v>10</v>
      </c>
      <c r="I28" s="43">
        <v>0</v>
      </c>
      <c r="J28" s="45">
        <f t="shared" si="1"/>
        <v>10</v>
      </c>
      <c r="K28" s="15"/>
    </row>
    <row r="29" spans="1:11" s="1" customFormat="1" ht="16.149999999999999" customHeight="1" x14ac:dyDescent="0.25">
      <c r="A29" s="90" t="s">
        <v>23</v>
      </c>
      <c r="B29" s="46">
        <v>0</v>
      </c>
      <c r="C29" s="47">
        <v>0</v>
      </c>
      <c r="D29" s="48">
        <v>0</v>
      </c>
      <c r="E29" s="46">
        <v>0</v>
      </c>
      <c r="F29" s="47">
        <v>0</v>
      </c>
      <c r="G29" s="45">
        <f t="shared" si="0"/>
        <v>0</v>
      </c>
      <c r="H29" s="42">
        <v>0</v>
      </c>
      <c r="I29" s="43">
        <v>0</v>
      </c>
      <c r="J29" s="45">
        <f t="shared" si="1"/>
        <v>0</v>
      </c>
      <c r="K29" s="15"/>
    </row>
    <row r="30" spans="1:11" s="1" customFormat="1" ht="16.149999999999999" customHeight="1" x14ac:dyDescent="0.25">
      <c r="A30" s="90" t="s">
        <v>24</v>
      </c>
      <c r="B30" s="37">
        <f>SUM(B31:B39)</f>
        <v>5284</v>
      </c>
      <c r="C30" s="38">
        <v>0</v>
      </c>
      <c r="D30" s="39">
        <f>SUM(D31:D39)</f>
        <v>5284</v>
      </c>
      <c r="E30" s="40">
        <f>SUM(E31:E39)</f>
        <v>4424</v>
      </c>
      <c r="F30" s="38">
        <v>0</v>
      </c>
      <c r="G30" s="41">
        <f t="shared" si="0"/>
        <v>4424</v>
      </c>
      <c r="H30" s="37">
        <f>SUM(H31:H39)</f>
        <v>3359</v>
      </c>
      <c r="I30" s="38">
        <v>0</v>
      </c>
      <c r="J30" s="41">
        <f t="shared" si="1"/>
        <v>3359</v>
      </c>
      <c r="K30" s="8"/>
    </row>
    <row r="31" spans="1:11" s="1" customFormat="1" ht="16.149999999999999" customHeight="1" x14ac:dyDescent="0.25">
      <c r="A31" s="91" t="s">
        <v>25</v>
      </c>
      <c r="B31" s="42">
        <v>4</v>
      </c>
      <c r="C31" s="43">
        <v>0</v>
      </c>
      <c r="D31" s="44">
        <v>4</v>
      </c>
      <c r="E31" s="42">
        <v>4</v>
      </c>
      <c r="F31" s="43">
        <v>0</v>
      </c>
      <c r="G31" s="45">
        <f t="shared" si="0"/>
        <v>4</v>
      </c>
      <c r="H31" s="42">
        <v>4</v>
      </c>
      <c r="I31" s="43">
        <v>0</v>
      </c>
      <c r="J31" s="45">
        <f t="shared" si="1"/>
        <v>4</v>
      </c>
      <c r="K31" s="14"/>
    </row>
    <row r="32" spans="1:11" s="1" customFormat="1" ht="16.149999999999999" customHeight="1" x14ac:dyDescent="0.25">
      <c r="A32" s="93" t="s">
        <v>26</v>
      </c>
      <c r="B32" s="42">
        <v>67</v>
      </c>
      <c r="C32" s="43">
        <v>0</v>
      </c>
      <c r="D32" s="44">
        <v>67</v>
      </c>
      <c r="E32" s="42">
        <v>67</v>
      </c>
      <c r="F32" s="43">
        <v>0</v>
      </c>
      <c r="G32" s="45">
        <f t="shared" si="0"/>
        <v>67</v>
      </c>
      <c r="H32" s="42">
        <v>50</v>
      </c>
      <c r="I32" s="43">
        <v>0</v>
      </c>
      <c r="J32" s="45">
        <f t="shared" si="1"/>
        <v>50</v>
      </c>
      <c r="K32" s="16"/>
    </row>
    <row r="33" spans="1:11" s="1" customFormat="1" ht="16.149999999999999" customHeight="1" x14ac:dyDescent="0.25">
      <c r="A33" s="93" t="s">
        <v>27</v>
      </c>
      <c r="B33" s="42">
        <v>395</v>
      </c>
      <c r="C33" s="43">
        <v>0</v>
      </c>
      <c r="D33" s="44">
        <v>395</v>
      </c>
      <c r="E33" s="42">
        <v>300</v>
      </c>
      <c r="F33" s="43">
        <v>0</v>
      </c>
      <c r="G33" s="45">
        <f t="shared" si="0"/>
        <v>300</v>
      </c>
      <c r="H33" s="42">
        <v>250</v>
      </c>
      <c r="I33" s="43">
        <v>0</v>
      </c>
      <c r="J33" s="45">
        <f t="shared" si="1"/>
        <v>250</v>
      </c>
      <c r="K33" s="16"/>
    </row>
    <row r="34" spans="1:11" s="1" customFormat="1" ht="16.149999999999999" customHeight="1" x14ac:dyDescent="0.25">
      <c r="A34" s="94" t="s">
        <v>28</v>
      </c>
      <c r="B34" s="42">
        <v>0</v>
      </c>
      <c r="C34" s="43">
        <v>0</v>
      </c>
      <c r="D34" s="44">
        <v>0</v>
      </c>
      <c r="E34" s="42">
        <v>0</v>
      </c>
      <c r="F34" s="43">
        <v>0</v>
      </c>
      <c r="G34" s="45">
        <f t="shared" si="0"/>
        <v>0</v>
      </c>
      <c r="H34" s="42">
        <v>0</v>
      </c>
      <c r="I34" s="43">
        <v>0</v>
      </c>
      <c r="J34" s="45">
        <f t="shared" si="1"/>
        <v>0</v>
      </c>
      <c r="K34" s="16"/>
    </row>
    <row r="35" spans="1:11" s="1" customFormat="1" ht="16.149999999999999" customHeight="1" x14ac:dyDescent="0.25">
      <c r="A35" s="93" t="s">
        <v>29</v>
      </c>
      <c r="B35" s="42">
        <v>405</v>
      </c>
      <c r="C35" s="43">
        <v>0</v>
      </c>
      <c r="D35" s="44">
        <v>405</v>
      </c>
      <c r="E35" s="42">
        <v>300</v>
      </c>
      <c r="F35" s="43">
        <v>0</v>
      </c>
      <c r="G35" s="45">
        <f t="shared" si="0"/>
        <v>300</v>
      </c>
      <c r="H35" s="42">
        <v>300</v>
      </c>
      <c r="I35" s="43">
        <v>0</v>
      </c>
      <c r="J35" s="45">
        <f t="shared" si="1"/>
        <v>300</v>
      </c>
      <c r="K35" s="16"/>
    </row>
    <row r="36" spans="1:11" s="1" customFormat="1" ht="16.149999999999999" customHeight="1" x14ac:dyDescent="0.25">
      <c r="A36" s="91" t="s">
        <v>30</v>
      </c>
      <c r="B36" s="42">
        <v>79</v>
      </c>
      <c r="C36" s="43">
        <v>0</v>
      </c>
      <c r="D36" s="44">
        <v>79</v>
      </c>
      <c r="E36" s="42">
        <v>75</v>
      </c>
      <c r="F36" s="43">
        <v>0</v>
      </c>
      <c r="G36" s="45">
        <f t="shared" si="0"/>
        <v>75</v>
      </c>
      <c r="H36" s="42">
        <v>75</v>
      </c>
      <c r="I36" s="43">
        <v>0</v>
      </c>
      <c r="J36" s="45">
        <f t="shared" si="1"/>
        <v>75</v>
      </c>
      <c r="K36" s="14"/>
    </row>
    <row r="37" spans="1:11" s="1" customFormat="1" ht="16.149999999999999" customHeight="1" x14ac:dyDescent="0.25">
      <c r="A37" s="91" t="s">
        <v>31</v>
      </c>
      <c r="B37" s="42">
        <v>0</v>
      </c>
      <c r="C37" s="43">
        <v>0</v>
      </c>
      <c r="D37" s="44">
        <v>0</v>
      </c>
      <c r="E37" s="42">
        <v>0</v>
      </c>
      <c r="F37" s="43">
        <v>0</v>
      </c>
      <c r="G37" s="45">
        <f t="shared" si="0"/>
        <v>0</v>
      </c>
      <c r="H37" s="42">
        <v>0</v>
      </c>
      <c r="I37" s="43">
        <v>0</v>
      </c>
      <c r="J37" s="45">
        <f t="shared" si="1"/>
        <v>0</v>
      </c>
      <c r="K37" s="14"/>
    </row>
    <row r="38" spans="1:11" s="1" customFormat="1" ht="16.149999999999999" customHeight="1" x14ac:dyDescent="0.25">
      <c r="A38" s="91" t="s">
        <v>32</v>
      </c>
      <c r="B38" s="42">
        <v>831</v>
      </c>
      <c r="C38" s="43">
        <v>0</v>
      </c>
      <c r="D38" s="44">
        <v>831</v>
      </c>
      <c r="E38" s="42">
        <v>678</v>
      </c>
      <c r="F38" s="43">
        <v>0</v>
      </c>
      <c r="G38" s="45">
        <f t="shared" si="0"/>
        <v>678</v>
      </c>
      <c r="H38" s="42">
        <v>400</v>
      </c>
      <c r="I38" s="43">
        <v>0</v>
      </c>
      <c r="J38" s="45">
        <f t="shared" si="1"/>
        <v>400</v>
      </c>
      <c r="K38" s="14"/>
    </row>
    <row r="39" spans="1:11" s="1" customFormat="1" ht="16.149999999999999" customHeight="1" x14ac:dyDescent="0.25">
      <c r="A39" s="93" t="s">
        <v>33</v>
      </c>
      <c r="B39" s="42">
        <v>3503</v>
      </c>
      <c r="C39" s="43">
        <v>0</v>
      </c>
      <c r="D39" s="44">
        <v>3503</v>
      </c>
      <c r="E39" s="42">
        <v>3000</v>
      </c>
      <c r="F39" s="43">
        <v>0</v>
      </c>
      <c r="G39" s="45">
        <f t="shared" si="0"/>
        <v>3000</v>
      </c>
      <c r="H39" s="42">
        <v>2280</v>
      </c>
      <c r="I39" s="43">
        <v>0</v>
      </c>
      <c r="J39" s="45">
        <f t="shared" si="1"/>
        <v>2280</v>
      </c>
      <c r="K39" s="16"/>
    </row>
    <row r="40" spans="1:11" s="1" customFormat="1" ht="16.149999999999999" customHeight="1" x14ac:dyDescent="0.25">
      <c r="A40" s="92" t="s">
        <v>34</v>
      </c>
      <c r="B40" s="37">
        <f>SUM(B41,B48,B51,B55,B58)</f>
        <v>54522</v>
      </c>
      <c r="C40" s="38">
        <v>0</v>
      </c>
      <c r="D40" s="39">
        <f>SUM(D41,D48,D51,D55,D58)</f>
        <v>54522</v>
      </c>
      <c r="E40" s="40">
        <f>SUM(E41,E48,E51,E55,E58)</f>
        <v>51905</v>
      </c>
      <c r="F40" s="38">
        <v>0</v>
      </c>
      <c r="G40" s="41">
        <f t="shared" si="0"/>
        <v>51905</v>
      </c>
      <c r="H40" s="37">
        <f>SUM(H41,H48,H51,H55,H58)</f>
        <v>51483</v>
      </c>
      <c r="I40" s="38">
        <v>0</v>
      </c>
      <c r="J40" s="41">
        <f t="shared" si="1"/>
        <v>51483</v>
      </c>
      <c r="K40" s="7"/>
    </row>
    <row r="41" spans="1:11" s="1" customFormat="1" ht="16.149999999999999" customHeight="1" x14ac:dyDescent="0.25">
      <c r="A41" s="92" t="s">
        <v>35</v>
      </c>
      <c r="B41" s="37">
        <f>SUM(B42:B47)</f>
        <v>39502</v>
      </c>
      <c r="C41" s="38">
        <v>0</v>
      </c>
      <c r="D41" s="39">
        <f>SUM(D42:D47)</f>
        <v>39502</v>
      </c>
      <c r="E41" s="40">
        <f>SUM(E42:E47)</f>
        <v>37563</v>
      </c>
      <c r="F41" s="38">
        <v>0</v>
      </c>
      <c r="G41" s="41">
        <f t="shared" si="0"/>
        <v>37563</v>
      </c>
      <c r="H41" s="37">
        <f>SUM(H42:H47)</f>
        <v>37313</v>
      </c>
      <c r="I41" s="38">
        <v>0</v>
      </c>
      <c r="J41" s="41">
        <f t="shared" si="1"/>
        <v>37313</v>
      </c>
      <c r="K41" s="8"/>
    </row>
    <row r="42" spans="1:11" s="1" customFormat="1" ht="16.149999999999999" customHeight="1" x14ac:dyDescent="0.25">
      <c r="A42" s="91" t="s">
        <v>36</v>
      </c>
      <c r="B42" s="42">
        <v>38931</v>
      </c>
      <c r="C42" s="43">
        <v>0</v>
      </c>
      <c r="D42" s="44">
        <v>38931</v>
      </c>
      <c r="E42" s="42">
        <v>37200</v>
      </c>
      <c r="F42" s="43">
        <v>0</v>
      </c>
      <c r="G42" s="45">
        <f t="shared" si="0"/>
        <v>37200</v>
      </c>
      <c r="H42" s="42">
        <v>37000</v>
      </c>
      <c r="I42" s="43">
        <v>0</v>
      </c>
      <c r="J42" s="45">
        <f t="shared" si="1"/>
        <v>37000</v>
      </c>
      <c r="K42" s="14"/>
    </row>
    <row r="43" spans="1:11" s="1" customFormat="1" ht="16.149999999999999" customHeight="1" x14ac:dyDescent="0.25">
      <c r="A43" s="91" t="s">
        <v>37</v>
      </c>
      <c r="B43" s="42">
        <v>408</v>
      </c>
      <c r="C43" s="43">
        <v>0</v>
      </c>
      <c r="D43" s="44">
        <v>408</v>
      </c>
      <c r="E43" s="42">
        <v>200</v>
      </c>
      <c r="F43" s="43">
        <v>0</v>
      </c>
      <c r="G43" s="45">
        <f t="shared" si="0"/>
        <v>200</v>
      </c>
      <c r="H43" s="42">
        <v>150</v>
      </c>
      <c r="I43" s="43">
        <v>0</v>
      </c>
      <c r="J43" s="45">
        <f t="shared" si="1"/>
        <v>150</v>
      </c>
      <c r="K43" s="14"/>
    </row>
    <row r="44" spans="1:11" s="1" customFormat="1" ht="16.149999999999999" customHeight="1" x14ac:dyDescent="0.25">
      <c r="A44" s="93" t="s">
        <v>38</v>
      </c>
      <c r="B44" s="42">
        <v>0</v>
      </c>
      <c r="C44" s="43">
        <v>0</v>
      </c>
      <c r="D44" s="44">
        <v>0</v>
      </c>
      <c r="E44" s="42">
        <v>0</v>
      </c>
      <c r="F44" s="43">
        <v>0</v>
      </c>
      <c r="G44" s="45">
        <f t="shared" si="0"/>
        <v>0</v>
      </c>
      <c r="H44" s="42">
        <v>0</v>
      </c>
      <c r="I44" s="43">
        <v>0</v>
      </c>
      <c r="J44" s="45">
        <f t="shared" si="1"/>
        <v>0</v>
      </c>
      <c r="K44" s="16"/>
    </row>
    <row r="45" spans="1:11" s="1" customFormat="1" ht="16.149999999999999" customHeight="1" x14ac:dyDescent="0.25">
      <c r="A45" s="91" t="s">
        <v>39</v>
      </c>
      <c r="B45" s="42">
        <v>0</v>
      </c>
      <c r="C45" s="43">
        <v>0</v>
      </c>
      <c r="D45" s="44">
        <v>0</v>
      </c>
      <c r="E45" s="42">
        <v>0</v>
      </c>
      <c r="F45" s="43">
        <v>0</v>
      </c>
      <c r="G45" s="45">
        <f t="shared" si="0"/>
        <v>0</v>
      </c>
      <c r="H45" s="42">
        <v>0</v>
      </c>
      <c r="I45" s="43">
        <v>0</v>
      </c>
      <c r="J45" s="45">
        <f t="shared" si="1"/>
        <v>0</v>
      </c>
      <c r="K45" s="14"/>
    </row>
    <row r="46" spans="1:11" s="1" customFormat="1" ht="16.149999999999999" customHeight="1" x14ac:dyDescent="0.25">
      <c r="A46" s="91" t="s">
        <v>172</v>
      </c>
      <c r="B46" s="42">
        <v>0</v>
      </c>
      <c r="C46" s="43">
        <v>0</v>
      </c>
      <c r="D46" s="44">
        <v>0</v>
      </c>
      <c r="E46" s="42">
        <v>0</v>
      </c>
      <c r="F46" s="43">
        <v>0</v>
      </c>
      <c r="G46" s="45">
        <f t="shared" si="0"/>
        <v>0</v>
      </c>
      <c r="H46" s="42">
        <v>0</v>
      </c>
      <c r="I46" s="43">
        <v>0</v>
      </c>
      <c r="J46" s="45">
        <f t="shared" si="1"/>
        <v>0</v>
      </c>
      <c r="K46" s="14"/>
    </row>
    <row r="47" spans="1:11" s="1" customFormat="1" ht="16.149999999999999" customHeight="1" x14ac:dyDescent="0.25">
      <c r="A47" s="91" t="s">
        <v>40</v>
      </c>
      <c r="B47" s="42">
        <v>163</v>
      </c>
      <c r="C47" s="43">
        <v>0</v>
      </c>
      <c r="D47" s="44">
        <v>163</v>
      </c>
      <c r="E47" s="42">
        <v>163</v>
      </c>
      <c r="F47" s="43">
        <v>0</v>
      </c>
      <c r="G47" s="45">
        <f t="shared" si="0"/>
        <v>163</v>
      </c>
      <c r="H47" s="42">
        <v>163</v>
      </c>
      <c r="I47" s="43">
        <v>0</v>
      </c>
      <c r="J47" s="45">
        <f t="shared" si="1"/>
        <v>163</v>
      </c>
      <c r="K47" s="14"/>
    </row>
    <row r="48" spans="1:11" s="1" customFormat="1" ht="16.149999999999999" customHeight="1" x14ac:dyDescent="0.25">
      <c r="A48" s="90" t="s">
        <v>41</v>
      </c>
      <c r="B48" s="37">
        <f>SUM(B49,B50)</f>
        <v>250</v>
      </c>
      <c r="C48" s="38">
        <v>0</v>
      </c>
      <c r="D48" s="39">
        <f>SUM(D49,D50)</f>
        <v>250</v>
      </c>
      <c r="E48" s="40">
        <f>SUM(E49,E50)</f>
        <v>200</v>
      </c>
      <c r="F48" s="38">
        <v>0</v>
      </c>
      <c r="G48" s="41">
        <f t="shared" si="0"/>
        <v>200</v>
      </c>
      <c r="H48" s="37">
        <f>SUM(H49,H50)</f>
        <v>200</v>
      </c>
      <c r="I48" s="38">
        <v>0</v>
      </c>
      <c r="J48" s="41">
        <f t="shared" si="1"/>
        <v>200</v>
      </c>
      <c r="K48" s="8"/>
    </row>
    <row r="49" spans="1:12" s="1" customFormat="1" ht="16.149999999999999" customHeight="1" x14ac:dyDescent="0.25">
      <c r="A49" s="91" t="s">
        <v>42</v>
      </c>
      <c r="B49" s="42">
        <v>120</v>
      </c>
      <c r="C49" s="43">
        <v>0</v>
      </c>
      <c r="D49" s="44">
        <v>120</v>
      </c>
      <c r="E49" s="42">
        <v>100</v>
      </c>
      <c r="F49" s="43">
        <v>0</v>
      </c>
      <c r="G49" s="45">
        <f t="shared" si="0"/>
        <v>100</v>
      </c>
      <c r="H49" s="42">
        <v>100</v>
      </c>
      <c r="I49" s="43">
        <v>0</v>
      </c>
      <c r="J49" s="45">
        <f t="shared" si="1"/>
        <v>100</v>
      </c>
      <c r="K49" s="16"/>
    </row>
    <row r="50" spans="1:12" s="1" customFormat="1" ht="16.149999999999999" customHeight="1" x14ac:dyDescent="0.25">
      <c r="A50" s="91" t="s">
        <v>43</v>
      </c>
      <c r="B50" s="42">
        <v>130</v>
      </c>
      <c r="C50" s="43">
        <v>0</v>
      </c>
      <c r="D50" s="44">
        <v>130</v>
      </c>
      <c r="E50" s="42">
        <v>100</v>
      </c>
      <c r="F50" s="43">
        <v>0</v>
      </c>
      <c r="G50" s="45">
        <f t="shared" si="0"/>
        <v>100</v>
      </c>
      <c r="H50" s="42">
        <v>100</v>
      </c>
      <c r="I50" s="43">
        <v>0</v>
      </c>
      <c r="J50" s="45">
        <f t="shared" si="1"/>
        <v>100</v>
      </c>
      <c r="K50" s="16"/>
    </row>
    <row r="51" spans="1:12" s="1" customFormat="1" ht="16.149999999999999" customHeight="1" x14ac:dyDescent="0.25">
      <c r="A51" s="90" t="s">
        <v>44</v>
      </c>
      <c r="B51" s="37">
        <f>SUM(B52:B54)</f>
        <v>13237</v>
      </c>
      <c r="C51" s="38">
        <v>0</v>
      </c>
      <c r="D51" s="39">
        <f>SUM(D52:D54)</f>
        <v>13237</v>
      </c>
      <c r="E51" s="40">
        <f>SUM(E52:E54)</f>
        <v>12648</v>
      </c>
      <c r="F51" s="38">
        <v>0</v>
      </c>
      <c r="G51" s="41">
        <f t="shared" si="0"/>
        <v>12648</v>
      </c>
      <c r="H51" s="37">
        <f>SUM(H52:H54)</f>
        <v>12580</v>
      </c>
      <c r="I51" s="38">
        <v>0</v>
      </c>
      <c r="J51" s="41">
        <f t="shared" si="1"/>
        <v>12580</v>
      </c>
      <c r="K51" s="8"/>
    </row>
    <row r="52" spans="1:12" s="1" customFormat="1" ht="16.149999999999999" customHeight="1" x14ac:dyDescent="0.25">
      <c r="A52" s="93" t="s">
        <v>45</v>
      </c>
      <c r="B52" s="42">
        <v>3504</v>
      </c>
      <c r="C52" s="43">
        <v>0</v>
      </c>
      <c r="D52" s="44">
        <v>3504</v>
      </c>
      <c r="E52" s="42">
        <v>3348</v>
      </c>
      <c r="F52" s="43">
        <v>0</v>
      </c>
      <c r="G52" s="45">
        <f t="shared" si="0"/>
        <v>3348</v>
      </c>
      <c r="H52" s="42">
        <v>3330</v>
      </c>
      <c r="I52" s="43">
        <v>0</v>
      </c>
      <c r="J52" s="45">
        <f t="shared" si="1"/>
        <v>3330</v>
      </c>
      <c r="K52" s="16"/>
    </row>
    <row r="53" spans="1:12" s="1" customFormat="1" ht="16.149999999999999" customHeight="1" x14ac:dyDescent="0.25">
      <c r="A53" s="93" t="s">
        <v>46</v>
      </c>
      <c r="B53" s="42">
        <v>9733</v>
      </c>
      <c r="C53" s="43">
        <v>0</v>
      </c>
      <c r="D53" s="44">
        <v>9733</v>
      </c>
      <c r="E53" s="42">
        <v>9300</v>
      </c>
      <c r="F53" s="43">
        <v>0</v>
      </c>
      <c r="G53" s="45">
        <f t="shared" si="0"/>
        <v>9300</v>
      </c>
      <c r="H53" s="42">
        <v>9250</v>
      </c>
      <c r="I53" s="43">
        <v>0</v>
      </c>
      <c r="J53" s="45">
        <f t="shared" si="1"/>
        <v>9250</v>
      </c>
      <c r="K53" s="16"/>
    </row>
    <row r="54" spans="1:12" s="1" customFormat="1" ht="16.149999999999999" customHeight="1" x14ac:dyDescent="0.25">
      <c r="A54" s="94" t="s">
        <v>47</v>
      </c>
      <c r="B54" s="42">
        <v>0</v>
      </c>
      <c r="C54" s="43">
        <v>0</v>
      </c>
      <c r="D54" s="44">
        <v>0</v>
      </c>
      <c r="E54" s="42">
        <v>0</v>
      </c>
      <c r="F54" s="43">
        <v>0</v>
      </c>
      <c r="G54" s="45">
        <f t="shared" si="0"/>
        <v>0</v>
      </c>
      <c r="H54" s="42">
        <v>0</v>
      </c>
      <c r="I54" s="43">
        <v>0</v>
      </c>
      <c r="J54" s="45">
        <f t="shared" si="1"/>
        <v>0</v>
      </c>
      <c r="K54" s="16"/>
      <c r="L54" s="2"/>
    </row>
    <row r="55" spans="1:12" s="1" customFormat="1" ht="16.149999999999999" customHeight="1" x14ac:dyDescent="0.25">
      <c r="A55" s="90" t="s">
        <v>48</v>
      </c>
      <c r="B55" s="37">
        <f>SUM(B56,B57)</f>
        <v>1533</v>
      </c>
      <c r="C55" s="38">
        <v>0</v>
      </c>
      <c r="D55" s="39">
        <f>SUM(D56,D57)</f>
        <v>1533</v>
      </c>
      <c r="E55" s="40">
        <f>SUM(E56,E57)</f>
        <v>1494</v>
      </c>
      <c r="F55" s="38">
        <v>0</v>
      </c>
      <c r="G55" s="41">
        <f t="shared" si="0"/>
        <v>1494</v>
      </c>
      <c r="H55" s="37">
        <f>SUM(H56,H57)</f>
        <v>1390</v>
      </c>
      <c r="I55" s="38">
        <v>0</v>
      </c>
      <c r="J55" s="41">
        <f t="shared" si="1"/>
        <v>1390</v>
      </c>
      <c r="K55" s="8"/>
    </row>
    <row r="56" spans="1:12" s="1" customFormat="1" ht="16.149999999999999" customHeight="1" x14ac:dyDescent="0.25">
      <c r="A56" s="95" t="s">
        <v>49</v>
      </c>
      <c r="B56" s="42">
        <v>779</v>
      </c>
      <c r="C56" s="43">
        <v>0</v>
      </c>
      <c r="D56" s="44">
        <v>779</v>
      </c>
      <c r="E56" s="42">
        <v>744</v>
      </c>
      <c r="F56" s="43">
        <v>0</v>
      </c>
      <c r="G56" s="45">
        <f t="shared" si="0"/>
        <v>744</v>
      </c>
      <c r="H56" s="42">
        <v>740</v>
      </c>
      <c r="I56" s="43">
        <v>0</v>
      </c>
      <c r="J56" s="45">
        <f t="shared" si="1"/>
        <v>740</v>
      </c>
      <c r="K56" s="14"/>
    </row>
    <row r="57" spans="1:12" s="1" customFormat="1" ht="27" customHeight="1" x14ac:dyDescent="0.25">
      <c r="A57" s="96" t="s">
        <v>68</v>
      </c>
      <c r="B57" s="42">
        <v>754</v>
      </c>
      <c r="C57" s="43">
        <v>0</v>
      </c>
      <c r="D57" s="44">
        <v>754</v>
      </c>
      <c r="E57" s="42">
        <v>750</v>
      </c>
      <c r="F57" s="43">
        <v>0</v>
      </c>
      <c r="G57" s="45">
        <f t="shared" si="0"/>
        <v>750</v>
      </c>
      <c r="H57" s="42">
        <v>650</v>
      </c>
      <c r="I57" s="43">
        <v>0</v>
      </c>
      <c r="J57" s="45">
        <f t="shared" si="1"/>
        <v>650</v>
      </c>
      <c r="K57" s="14"/>
    </row>
    <row r="58" spans="1:12" s="1" customFormat="1" ht="16.149999999999999" customHeight="1" x14ac:dyDescent="0.25">
      <c r="A58" s="90" t="s">
        <v>50</v>
      </c>
      <c r="B58" s="46">
        <v>0</v>
      </c>
      <c r="C58" s="47">
        <v>0</v>
      </c>
      <c r="D58" s="48">
        <v>0</v>
      </c>
      <c r="E58" s="46">
        <v>0</v>
      </c>
      <c r="F58" s="47">
        <v>0</v>
      </c>
      <c r="G58" s="45">
        <f t="shared" si="0"/>
        <v>0</v>
      </c>
      <c r="H58" s="42">
        <v>0</v>
      </c>
      <c r="I58" s="43">
        <v>0</v>
      </c>
      <c r="J58" s="45">
        <f t="shared" si="1"/>
        <v>0</v>
      </c>
      <c r="K58" s="15"/>
    </row>
    <row r="59" spans="1:12" s="1" customFormat="1" ht="16.149999999999999" customHeight="1" x14ac:dyDescent="0.25">
      <c r="A59" s="92" t="s">
        <v>51</v>
      </c>
      <c r="B59" s="37">
        <f>SUM(B60:B62)</f>
        <v>44</v>
      </c>
      <c r="C59" s="38">
        <v>0</v>
      </c>
      <c r="D59" s="39">
        <f>SUM(D60:D62)</f>
        <v>44</v>
      </c>
      <c r="E59" s="40">
        <f>SUM(E60:E62)</f>
        <v>34</v>
      </c>
      <c r="F59" s="38">
        <v>0</v>
      </c>
      <c r="G59" s="41">
        <f t="shared" si="0"/>
        <v>34</v>
      </c>
      <c r="H59" s="40">
        <f>SUM(H60:H62)</f>
        <v>29</v>
      </c>
      <c r="I59" s="38">
        <v>0</v>
      </c>
      <c r="J59" s="41">
        <f t="shared" si="1"/>
        <v>29</v>
      </c>
      <c r="K59" s="7"/>
    </row>
    <row r="60" spans="1:12" s="1" customFormat="1" ht="16.149999999999999" customHeight="1" x14ac:dyDescent="0.25">
      <c r="A60" s="90" t="s">
        <v>52</v>
      </c>
      <c r="B60" s="46">
        <v>19</v>
      </c>
      <c r="C60" s="47">
        <v>0</v>
      </c>
      <c r="D60" s="48">
        <v>19</v>
      </c>
      <c r="E60" s="46">
        <v>19</v>
      </c>
      <c r="F60" s="47">
        <v>0</v>
      </c>
      <c r="G60" s="50">
        <f t="shared" si="0"/>
        <v>19</v>
      </c>
      <c r="H60" s="46">
        <v>19</v>
      </c>
      <c r="I60" s="47">
        <v>0</v>
      </c>
      <c r="J60" s="50">
        <f t="shared" si="1"/>
        <v>19</v>
      </c>
      <c r="K60" s="15"/>
    </row>
    <row r="61" spans="1:12" s="1" customFormat="1" ht="16.149999999999999" customHeight="1" x14ac:dyDescent="0.25">
      <c r="A61" s="90" t="s">
        <v>53</v>
      </c>
      <c r="B61" s="46">
        <v>0</v>
      </c>
      <c r="C61" s="47">
        <v>0</v>
      </c>
      <c r="D61" s="48">
        <v>0</v>
      </c>
      <c r="E61" s="46">
        <v>0</v>
      </c>
      <c r="F61" s="47">
        <v>0</v>
      </c>
      <c r="G61" s="50">
        <f t="shared" si="0"/>
        <v>0</v>
      </c>
      <c r="H61" s="46">
        <v>0</v>
      </c>
      <c r="I61" s="47">
        <v>0</v>
      </c>
      <c r="J61" s="50">
        <f t="shared" si="1"/>
        <v>0</v>
      </c>
      <c r="K61" s="15"/>
    </row>
    <row r="62" spans="1:12" s="1" customFormat="1" ht="16.149999999999999" customHeight="1" x14ac:dyDescent="0.25">
      <c r="A62" s="90" t="s">
        <v>54</v>
      </c>
      <c r="B62" s="46">
        <v>25</v>
      </c>
      <c r="C62" s="47">
        <v>0</v>
      </c>
      <c r="D62" s="48">
        <v>25</v>
      </c>
      <c r="E62" s="46">
        <v>15</v>
      </c>
      <c r="F62" s="47">
        <v>0</v>
      </c>
      <c r="G62" s="50">
        <f t="shared" si="0"/>
        <v>15</v>
      </c>
      <c r="H62" s="46">
        <v>10</v>
      </c>
      <c r="I62" s="47">
        <v>0</v>
      </c>
      <c r="J62" s="50">
        <f t="shared" si="1"/>
        <v>10</v>
      </c>
      <c r="K62" s="15"/>
    </row>
    <row r="63" spans="1:12" s="1" customFormat="1" ht="16.149999999999999" customHeight="1" x14ac:dyDescent="0.25">
      <c r="A63" s="92" t="s">
        <v>55</v>
      </c>
      <c r="B63" s="37">
        <f>SUM(B64:B72)</f>
        <v>548</v>
      </c>
      <c r="C63" s="38">
        <v>0</v>
      </c>
      <c r="D63" s="39">
        <f>SUM(D64:D72)</f>
        <v>548</v>
      </c>
      <c r="E63" s="40">
        <f>SUM(E64:E72)</f>
        <v>470</v>
      </c>
      <c r="F63" s="38">
        <v>0</v>
      </c>
      <c r="G63" s="41">
        <f t="shared" si="0"/>
        <v>470</v>
      </c>
      <c r="H63" s="37">
        <f>SUM(H64:H72)</f>
        <v>435</v>
      </c>
      <c r="I63" s="38">
        <v>0</v>
      </c>
      <c r="J63" s="41">
        <f t="shared" si="1"/>
        <v>435</v>
      </c>
      <c r="K63" s="7"/>
    </row>
    <row r="64" spans="1:12" s="1" customFormat="1" ht="16.149999999999999" customHeight="1" x14ac:dyDescent="0.25">
      <c r="A64" s="90" t="s">
        <v>56</v>
      </c>
      <c r="B64" s="46">
        <v>0</v>
      </c>
      <c r="C64" s="47">
        <v>0</v>
      </c>
      <c r="D64" s="48">
        <v>0</v>
      </c>
      <c r="E64" s="46">
        <v>0</v>
      </c>
      <c r="F64" s="47">
        <v>0</v>
      </c>
      <c r="G64" s="50">
        <f t="shared" si="0"/>
        <v>0</v>
      </c>
      <c r="H64" s="46">
        <v>0</v>
      </c>
      <c r="I64" s="47">
        <v>0</v>
      </c>
      <c r="J64" s="50">
        <f t="shared" si="1"/>
        <v>0</v>
      </c>
      <c r="K64" s="15"/>
    </row>
    <row r="65" spans="1:11" s="1" customFormat="1" ht="16.149999999999999" customHeight="1" x14ac:dyDescent="0.25">
      <c r="A65" s="90" t="s">
        <v>57</v>
      </c>
      <c r="B65" s="46">
        <v>0</v>
      </c>
      <c r="C65" s="47">
        <v>0</v>
      </c>
      <c r="D65" s="48">
        <v>0</v>
      </c>
      <c r="E65" s="46">
        <v>0</v>
      </c>
      <c r="F65" s="47">
        <v>0</v>
      </c>
      <c r="G65" s="50">
        <f t="shared" si="0"/>
        <v>0</v>
      </c>
      <c r="H65" s="46">
        <v>0</v>
      </c>
      <c r="I65" s="47">
        <v>0</v>
      </c>
      <c r="J65" s="50">
        <f t="shared" si="1"/>
        <v>0</v>
      </c>
      <c r="K65" s="15"/>
    </row>
    <row r="66" spans="1:11" s="1" customFormat="1" ht="16.149999999999999" customHeight="1" x14ac:dyDescent="0.25">
      <c r="A66" s="90" t="s">
        <v>58</v>
      </c>
      <c r="B66" s="46">
        <v>0</v>
      </c>
      <c r="C66" s="47">
        <v>0</v>
      </c>
      <c r="D66" s="48">
        <v>0</v>
      </c>
      <c r="E66" s="46">
        <v>0</v>
      </c>
      <c r="F66" s="47">
        <v>0</v>
      </c>
      <c r="G66" s="50">
        <f t="shared" si="0"/>
        <v>0</v>
      </c>
      <c r="H66" s="46">
        <v>0</v>
      </c>
      <c r="I66" s="47">
        <v>0</v>
      </c>
      <c r="J66" s="50">
        <f t="shared" si="1"/>
        <v>0</v>
      </c>
      <c r="K66" s="15"/>
    </row>
    <row r="67" spans="1:11" s="1" customFormat="1" ht="16.149999999999999" customHeight="1" x14ac:dyDescent="0.25">
      <c r="A67" s="90" t="s">
        <v>59</v>
      </c>
      <c r="B67" s="46">
        <v>0</v>
      </c>
      <c r="C67" s="47">
        <v>0</v>
      </c>
      <c r="D67" s="48">
        <v>0</v>
      </c>
      <c r="E67" s="46">
        <v>0</v>
      </c>
      <c r="F67" s="47">
        <v>0</v>
      </c>
      <c r="G67" s="50">
        <f t="shared" si="0"/>
        <v>0</v>
      </c>
      <c r="H67" s="46">
        <v>0</v>
      </c>
      <c r="I67" s="47">
        <v>0</v>
      </c>
      <c r="J67" s="50">
        <f t="shared" si="1"/>
        <v>0</v>
      </c>
      <c r="K67" s="15"/>
    </row>
    <row r="68" spans="1:11" s="1" customFormat="1" ht="16.149999999999999" customHeight="1" x14ac:dyDescent="0.25">
      <c r="A68" s="90" t="s">
        <v>60</v>
      </c>
      <c r="B68" s="46">
        <v>15</v>
      </c>
      <c r="C68" s="47">
        <v>0</v>
      </c>
      <c r="D68" s="48">
        <v>15</v>
      </c>
      <c r="E68" s="46">
        <v>10</v>
      </c>
      <c r="F68" s="47">
        <v>0</v>
      </c>
      <c r="G68" s="50">
        <f t="shared" si="0"/>
        <v>10</v>
      </c>
      <c r="H68" s="46">
        <v>5</v>
      </c>
      <c r="I68" s="47">
        <v>0</v>
      </c>
      <c r="J68" s="50">
        <f t="shared" si="1"/>
        <v>5</v>
      </c>
      <c r="K68" s="15"/>
    </row>
    <row r="69" spans="1:11" s="1" customFormat="1" ht="16.149999999999999" customHeight="1" x14ac:dyDescent="0.25">
      <c r="A69" s="90" t="s">
        <v>61</v>
      </c>
      <c r="B69" s="46">
        <v>0</v>
      </c>
      <c r="C69" s="47">
        <v>0</v>
      </c>
      <c r="D69" s="48">
        <v>0</v>
      </c>
      <c r="E69" s="46">
        <v>0</v>
      </c>
      <c r="F69" s="47">
        <v>0</v>
      </c>
      <c r="G69" s="50">
        <f t="shared" si="0"/>
        <v>0</v>
      </c>
      <c r="H69" s="46">
        <v>0</v>
      </c>
      <c r="I69" s="47">
        <v>0</v>
      </c>
      <c r="J69" s="50">
        <f t="shared" si="1"/>
        <v>0</v>
      </c>
      <c r="K69" s="15"/>
    </row>
    <row r="70" spans="1:11" s="1" customFormat="1" ht="16.149999999999999" customHeight="1" x14ac:dyDescent="0.25">
      <c r="A70" s="90" t="s">
        <v>62</v>
      </c>
      <c r="B70" s="46">
        <v>0</v>
      </c>
      <c r="C70" s="47">
        <v>0</v>
      </c>
      <c r="D70" s="48">
        <v>0</v>
      </c>
      <c r="E70" s="46">
        <v>0</v>
      </c>
      <c r="F70" s="47">
        <v>0</v>
      </c>
      <c r="G70" s="50">
        <f t="shared" si="0"/>
        <v>0</v>
      </c>
      <c r="H70" s="46">
        <v>0</v>
      </c>
      <c r="I70" s="47">
        <v>0</v>
      </c>
      <c r="J70" s="50">
        <f t="shared" si="1"/>
        <v>0</v>
      </c>
      <c r="K70" s="15"/>
    </row>
    <row r="71" spans="1:11" s="1" customFormat="1" ht="16.149999999999999" customHeight="1" x14ac:dyDescent="0.25">
      <c r="A71" s="90" t="s">
        <v>63</v>
      </c>
      <c r="B71" s="46">
        <v>0</v>
      </c>
      <c r="C71" s="47">
        <v>0</v>
      </c>
      <c r="D71" s="48">
        <v>0</v>
      </c>
      <c r="E71" s="46">
        <v>0</v>
      </c>
      <c r="F71" s="47">
        <v>0</v>
      </c>
      <c r="G71" s="50">
        <f t="shared" ref="G71:G134" si="2">E71+F71</f>
        <v>0</v>
      </c>
      <c r="H71" s="46">
        <v>0</v>
      </c>
      <c r="I71" s="47">
        <v>0</v>
      </c>
      <c r="J71" s="50">
        <f t="shared" ref="J71:J134" si="3">H71+I71</f>
        <v>0</v>
      </c>
      <c r="K71" s="15"/>
    </row>
    <row r="72" spans="1:11" s="1" customFormat="1" ht="16.149999999999999" customHeight="1" x14ac:dyDescent="0.25">
      <c r="A72" s="90" t="s">
        <v>64</v>
      </c>
      <c r="B72" s="37">
        <f>SUM(B73,B76,B77,B82)</f>
        <v>533</v>
      </c>
      <c r="C72" s="38">
        <v>0</v>
      </c>
      <c r="D72" s="39">
        <f>SUM(D73,D76,D77,D82)</f>
        <v>533</v>
      </c>
      <c r="E72" s="40">
        <f>SUM(E73,E76,E77,E82)</f>
        <v>460</v>
      </c>
      <c r="F72" s="38">
        <v>0</v>
      </c>
      <c r="G72" s="41">
        <f t="shared" si="2"/>
        <v>460</v>
      </c>
      <c r="H72" s="37">
        <f>SUM(H73,H76,H77,H82)</f>
        <v>430</v>
      </c>
      <c r="I72" s="38">
        <v>0</v>
      </c>
      <c r="J72" s="41">
        <f t="shared" si="3"/>
        <v>430</v>
      </c>
      <c r="K72" s="8"/>
    </row>
    <row r="73" spans="1:11" s="1" customFormat="1" ht="16.149999999999999" customHeight="1" x14ac:dyDescent="0.25">
      <c r="A73" s="97" t="s">
        <v>65</v>
      </c>
      <c r="B73" s="51">
        <f>SUM(B74:B75)</f>
        <v>498</v>
      </c>
      <c r="C73" s="52">
        <v>0</v>
      </c>
      <c r="D73" s="53">
        <f>SUM(D74:D75)</f>
        <v>498</v>
      </c>
      <c r="E73" s="54">
        <f>SUM(E74:E75)</f>
        <v>450</v>
      </c>
      <c r="F73" s="52">
        <v>0</v>
      </c>
      <c r="G73" s="55">
        <f t="shared" si="2"/>
        <v>450</v>
      </c>
      <c r="H73" s="51">
        <f>SUM(H74:H75)</f>
        <v>420</v>
      </c>
      <c r="I73" s="52">
        <v>0</v>
      </c>
      <c r="J73" s="55">
        <f t="shared" si="3"/>
        <v>420</v>
      </c>
      <c r="K73" s="9"/>
    </row>
    <row r="74" spans="1:11" s="1" customFormat="1" ht="16.149999999999999" customHeight="1" x14ac:dyDescent="0.25">
      <c r="A74" s="97" t="s">
        <v>66</v>
      </c>
      <c r="B74" s="42">
        <v>160</v>
      </c>
      <c r="C74" s="43">
        <v>0</v>
      </c>
      <c r="D74" s="44">
        <v>160</v>
      </c>
      <c r="E74" s="42">
        <v>150</v>
      </c>
      <c r="F74" s="43">
        <v>0</v>
      </c>
      <c r="G74" s="45">
        <f t="shared" si="2"/>
        <v>150</v>
      </c>
      <c r="H74" s="42">
        <v>120</v>
      </c>
      <c r="I74" s="43">
        <v>0</v>
      </c>
      <c r="J74" s="45">
        <f t="shared" si="3"/>
        <v>120</v>
      </c>
      <c r="K74" s="14"/>
    </row>
    <row r="75" spans="1:11" s="1" customFormat="1" ht="16.149999999999999" customHeight="1" x14ac:dyDescent="0.25">
      <c r="A75" s="97" t="s">
        <v>67</v>
      </c>
      <c r="B75" s="42">
        <v>338</v>
      </c>
      <c r="C75" s="43">
        <v>0</v>
      </c>
      <c r="D75" s="44">
        <v>338</v>
      </c>
      <c r="E75" s="42">
        <v>300</v>
      </c>
      <c r="F75" s="43">
        <v>0</v>
      </c>
      <c r="G75" s="45">
        <f t="shared" si="2"/>
        <v>300</v>
      </c>
      <c r="H75" s="42">
        <v>300</v>
      </c>
      <c r="I75" s="43">
        <v>0</v>
      </c>
      <c r="J75" s="45">
        <f t="shared" si="3"/>
        <v>300</v>
      </c>
      <c r="K75" s="14"/>
    </row>
    <row r="76" spans="1:11" s="1" customFormat="1" ht="16.149999999999999" customHeight="1" x14ac:dyDescent="0.25">
      <c r="A76" s="97" t="s">
        <v>68</v>
      </c>
      <c r="B76" s="42">
        <v>35</v>
      </c>
      <c r="C76" s="43">
        <v>0</v>
      </c>
      <c r="D76" s="44">
        <v>35</v>
      </c>
      <c r="E76" s="42">
        <v>10</v>
      </c>
      <c r="F76" s="43">
        <v>0</v>
      </c>
      <c r="G76" s="45">
        <f t="shared" si="2"/>
        <v>10</v>
      </c>
      <c r="H76" s="42">
        <v>10</v>
      </c>
      <c r="I76" s="43">
        <v>0</v>
      </c>
      <c r="J76" s="45">
        <f t="shared" si="3"/>
        <v>10</v>
      </c>
      <c r="K76" s="14"/>
    </row>
    <row r="77" spans="1:11" s="1" customFormat="1" ht="16.149999999999999" customHeight="1" x14ac:dyDescent="0.25">
      <c r="A77" s="98" t="s">
        <v>69</v>
      </c>
      <c r="B77" s="51">
        <f>SUM(B78:B81)</f>
        <v>0</v>
      </c>
      <c r="C77" s="52">
        <v>0</v>
      </c>
      <c r="D77" s="53">
        <f>SUM(D78:D81)</f>
        <v>0</v>
      </c>
      <c r="E77" s="51">
        <v>0</v>
      </c>
      <c r="F77" s="52">
        <v>0</v>
      </c>
      <c r="G77" s="55">
        <f t="shared" si="2"/>
        <v>0</v>
      </c>
      <c r="H77" s="51">
        <v>0</v>
      </c>
      <c r="I77" s="52">
        <v>0</v>
      </c>
      <c r="J77" s="55">
        <f t="shared" si="3"/>
        <v>0</v>
      </c>
      <c r="K77" s="9"/>
    </row>
    <row r="78" spans="1:11" s="1" customFormat="1" ht="16.149999999999999" customHeight="1" x14ac:dyDescent="0.25">
      <c r="A78" s="98" t="s">
        <v>70</v>
      </c>
      <c r="B78" s="42">
        <v>0</v>
      </c>
      <c r="C78" s="43">
        <v>0</v>
      </c>
      <c r="D78" s="44">
        <v>0</v>
      </c>
      <c r="E78" s="42">
        <v>0</v>
      </c>
      <c r="F78" s="43">
        <v>0</v>
      </c>
      <c r="G78" s="45">
        <f t="shared" si="2"/>
        <v>0</v>
      </c>
      <c r="H78" s="42">
        <v>0</v>
      </c>
      <c r="I78" s="43">
        <v>0</v>
      </c>
      <c r="J78" s="45">
        <f t="shared" si="3"/>
        <v>0</v>
      </c>
      <c r="K78" s="14"/>
    </row>
    <row r="79" spans="1:11" s="1" customFormat="1" ht="16.149999999999999" customHeight="1" x14ac:dyDescent="0.25">
      <c r="A79" s="98" t="s">
        <v>71</v>
      </c>
      <c r="B79" s="42">
        <v>0</v>
      </c>
      <c r="C79" s="43">
        <v>0</v>
      </c>
      <c r="D79" s="44">
        <v>0</v>
      </c>
      <c r="E79" s="42">
        <v>0</v>
      </c>
      <c r="F79" s="43">
        <v>0</v>
      </c>
      <c r="G79" s="45">
        <f t="shared" si="2"/>
        <v>0</v>
      </c>
      <c r="H79" s="42">
        <v>0</v>
      </c>
      <c r="I79" s="43">
        <v>0</v>
      </c>
      <c r="J79" s="45">
        <f t="shared" si="3"/>
        <v>0</v>
      </c>
      <c r="K79" s="14"/>
    </row>
    <row r="80" spans="1:11" s="1" customFormat="1" ht="16.149999999999999" customHeight="1" x14ac:dyDescent="0.25">
      <c r="A80" s="98" t="s">
        <v>72</v>
      </c>
      <c r="B80" s="42">
        <v>0</v>
      </c>
      <c r="C80" s="43">
        <v>0</v>
      </c>
      <c r="D80" s="44">
        <v>0</v>
      </c>
      <c r="E80" s="42">
        <v>0</v>
      </c>
      <c r="F80" s="43">
        <v>0</v>
      </c>
      <c r="G80" s="45">
        <f t="shared" si="2"/>
        <v>0</v>
      </c>
      <c r="H80" s="42">
        <v>0</v>
      </c>
      <c r="I80" s="43">
        <v>0</v>
      </c>
      <c r="J80" s="45">
        <f t="shared" si="3"/>
        <v>0</v>
      </c>
      <c r="K80" s="14"/>
    </row>
    <row r="81" spans="1:12" s="1" customFormat="1" ht="16.149999999999999" customHeight="1" x14ac:dyDescent="0.25">
      <c r="A81" s="98" t="s">
        <v>73</v>
      </c>
      <c r="B81" s="42">
        <v>0</v>
      </c>
      <c r="C81" s="43">
        <v>0</v>
      </c>
      <c r="D81" s="44">
        <v>0</v>
      </c>
      <c r="E81" s="42">
        <v>0</v>
      </c>
      <c r="F81" s="43">
        <v>0</v>
      </c>
      <c r="G81" s="45">
        <f t="shared" si="2"/>
        <v>0</v>
      </c>
      <c r="H81" s="42">
        <v>0</v>
      </c>
      <c r="I81" s="43">
        <v>0</v>
      </c>
      <c r="J81" s="45">
        <f t="shared" si="3"/>
        <v>0</v>
      </c>
      <c r="K81" s="14"/>
    </row>
    <row r="82" spans="1:12" s="1" customFormat="1" ht="16.149999999999999" customHeight="1" x14ac:dyDescent="0.25">
      <c r="A82" s="98" t="s">
        <v>74</v>
      </c>
      <c r="B82" s="42">
        <v>0</v>
      </c>
      <c r="C82" s="43">
        <v>0</v>
      </c>
      <c r="D82" s="44">
        <v>0</v>
      </c>
      <c r="E82" s="42"/>
      <c r="F82" s="43">
        <v>0</v>
      </c>
      <c r="G82" s="45">
        <f t="shared" si="2"/>
        <v>0</v>
      </c>
      <c r="H82" s="42">
        <v>0</v>
      </c>
      <c r="I82" s="43">
        <v>0</v>
      </c>
      <c r="J82" s="45">
        <f t="shared" si="3"/>
        <v>0</v>
      </c>
      <c r="K82" s="14"/>
      <c r="L82" s="2"/>
    </row>
    <row r="83" spans="1:12" s="1" customFormat="1" ht="16.149999999999999" customHeight="1" x14ac:dyDescent="0.25">
      <c r="A83" s="99" t="s">
        <v>75</v>
      </c>
      <c r="B83" s="37">
        <f>SUM(B84,B89,B92:B95)</f>
        <v>13533</v>
      </c>
      <c r="C83" s="38">
        <v>0</v>
      </c>
      <c r="D83" s="39">
        <f>SUM(D84,D89,D92:D95)</f>
        <v>13533</v>
      </c>
      <c r="E83" s="40">
        <f>SUM(E84,E89,E92:E95)</f>
        <v>13560</v>
      </c>
      <c r="F83" s="38">
        <v>0</v>
      </c>
      <c r="G83" s="41">
        <f t="shared" si="2"/>
        <v>13560</v>
      </c>
      <c r="H83" s="37">
        <f>SUM(H84,H89,H92:H95)</f>
        <v>13560</v>
      </c>
      <c r="I83" s="38">
        <v>0</v>
      </c>
      <c r="J83" s="41">
        <f t="shared" si="3"/>
        <v>13560</v>
      </c>
      <c r="K83" s="7"/>
    </row>
    <row r="84" spans="1:12" s="1" customFormat="1" ht="16.149999999999999" customHeight="1" x14ac:dyDescent="0.25">
      <c r="A84" s="100" t="s">
        <v>76</v>
      </c>
      <c r="B84" s="37">
        <f>SUM(B85:B88)</f>
        <v>13533</v>
      </c>
      <c r="C84" s="38">
        <v>0</v>
      </c>
      <c r="D84" s="39">
        <f>SUM(D85:D88)</f>
        <v>13533</v>
      </c>
      <c r="E84" s="40">
        <f>SUM(E85:E88)</f>
        <v>13560</v>
      </c>
      <c r="F84" s="38">
        <v>0</v>
      </c>
      <c r="G84" s="41">
        <f t="shared" si="2"/>
        <v>13560</v>
      </c>
      <c r="H84" s="37">
        <f>SUM(H85:H88)</f>
        <v>13560</v>
      </c>
      <c r="I84" s="38">
        <v>0</v>
      </c>
      <c r="J84" s="41">
        <f t="shared" si="3"/>
        <v>13560</v>
      </c>
      <c r="K84" s="8"/>
    </row>
    <row r="85" spans="1:12" s="1" customFormat="1" ht="16.149999999999999" customHeight="1" x14ac:dyDescent="0.25">
      <c r="A85" s="101" t="s">
        <v>77</v>
      </c>
      <c r="B85" s="42">
        <v>13273</v>
      </c>
      <c r="C85" s="43">
        <v>0</v>
      </c>
      <c r="D85" s="44">
        <v>13273</v>
      </c>
      <c r="E85" s="42">
        <v>13300</v>
      </c>
      <c r="F85" s="43">
        <v>0</v>
      </c>
      <c r="G85" s="45">
        <f t="shared" si="2"/>
        <v>13300</v>
      </c>
      <c r="H85" s="42">
        <v>13300</v>
      </c>
      <c r="I85" s="43">
        <v>0</v>
      </c>
      <c r="J85" s="45">
        <f t="shared" si="3"/>
        <v>13300</v>
      </c>
      <c r="K85" s="14"/>
    </row>
    <row r="86" spans="1:12" s="1" customFormat="1" ht="16.149999999999999" customHeight="1" x14ac:dyDescent="0.25">
      <c r="A86" s="101" t="s">
        <v>78</v>
      </c>
      <c r="B86" s="42">
        <v>260</v>
      </c>
      <c r="C86" s="43">
        <v>0</v>
      </c>
      <c r="D86" s="44">
        <v>260</v>
      </c>
      <c r="E86" s="42">
        <v>260</v>
      </c>
      <c r="F86" s="43">
        <v>0</v>
      </c>
      <c r="G86" s="45">
        <f t="shared" si="2"/>
        <v>260</v>
      </c>
      <c r="H86" s="42">
        <v>260</v>
      </c>
      <c r="I86" s="43">
        <v>0</v>
      </c>
      <c r="J86" s="45">
        <f t="shared" si="3"/>
        <v>260</v>
      </c>
      <c r="K86" s="14"/>
    </row>
    <row r="87" spans="1:12" s="1" customFormat="1" ht="16.149999999999999" customHeight="1" x14ac:dyDescent="0.25">
      <c r="A87" s="101" t="s">
        <v>79</v>
      </c>
      <c r="B87" s="42">
        <v>0</v>
      </c>
      <c r="C87" s="43">
        <v>0</v>
      </c>
      <c r="D87" s="44">
        <v>0</v>
      </c>
      <c r="E87" s="42">
        <v>0</v>
      </c>
      <c r="F87" s="43">
        <v>0</v>
      </c>
      <c r="G87" s="45">
        <f t="shared" si="2"/>
        <v>0</v>
      </c>
      <c r="H87" s="42">
        <v>0</v>
      </c>
      <c r="I87" s="43">
        <v>0</v>
      </c>
      <c r="J87" s="45">
        <f t="shared" si="3"/>
        <v>0</v>
      </c>
      <c r="K87" s="14"/>
    </row>
    <row r="88" spans="1:12" s="1" customFormat="1" ht="16.149999999999999" customHeight="1" x14ac:dyDescent="0.25">
      <c r="A88" s="101" t="s">
        <v>80</v>
      </c>
      <c r="B88" s="42">
        <v>0</v>
      </c>
      <c r="C88" s="43">
        <v>0</v>
      </c>
      <c r="D88" s="44">
        <v>0</v>
      </c>
      <c r="E88" s="42">
        <v>0</v>
      </c>
      <c r="F88" s="43">
        <v>0</v>
      </c>
      <c r="G88" s="45">
        <f t="shared" si="2"/>
        <v>0</v>
      </c>
      <c r="H88" s="42">
        <v>0</v>
      </c>
      <c r="I88" s="43">
        <v>0</v>
      </c>
      <c r="J88" s="45">
        <f t="shared" si="3"/>
        <v>0</v>
      </c>
      <c r="K88" s="14"/>
    </row>
    <row r="89" spans="1:12" s="1" customFormat="1" ht="16.149999999999999" customHeight="1" x14ac:dyDescent="0.25">
      <c r="A89" s="90" t="s">
        <v>81</v>
      </c>
      <c r="B89" s="37">
        <f>SUM(B90,B91)</f>
        <v>0</v>
      </c>
      <c r="C89" s="38">
        <v>0</v>
      </c>
      <c r="D89" s="39">
        <f>SUM(D90,D91)</f>
        <v>0</v>
      </c>
      <c r="E89" s="37">
        <v>0</v>
      </c>
      <c r="F89" s="38">
        <v>0</v>
      </c>
      <c r="G89" s="41">
        <f t="shared" si="2"/>
        <v>0</v>
      </c>
      <c r="H89" s="37">
        <v>0</v>
      </c>
      <c r="I89" s="38">
        <v>0</v>
      </c>
      <c r="J89" s="41">
        <f t="shared" si="3"/>
        <v>0</v>
      </c>
      <c r="K89" s="8"/>
    </row>
    <row r="90" spans="1:12" s="1" customFormat="1" ht="16.149999999999999" customHeight="1" x14ac:dyDescent="0.25">
      <c r="A90" s="102" t="s">
        <v>82</v>
      </c>
      <c r="B90" s="42">
        <v>0</v>
      </c>
      <c r="C90" s="43">
        <v>0</v>
      </c>
      <c r="D90" s="44">
        <v>0</v>
      </c>
      <c r="E90" s="42">
        <v>0</v>
      </c>
      <c r="F90" s="43">
        <v>0</v>
      </c>
      <c r="G90" s="45">
        <f t="shared" si="2"/>
        <v>0</v>
      </c>
      <c r="H90" s="42">
        <v>0</v>
      </c>
      <c r="I90" s="43">
        <v>0</v>
      </c>
      <c r="J90" s="45">
        <f t="shared" si="3"/>
        <v>0</v>
      </c>
      <c r="K90" s="14"/>
    </row>
    <row r="91" spans="1:12" s="1" customFormat="1" ht="16.149999999999999" customHeight="1" x14ac:dyDescent="0.25">
      <c r="A91" s="102" t="s">
        <v>83</v>
      </c>
      <c r="B91" s="42">
        <v>0</v>
      </c>
      <c r="C91" s="43">
        <v>0</v>
      </c>
      <c r="D91" s="44">
        <v>0</v>
      </c>
      <c r="E91" s="42">
        <v>0</v>
      </c>
      <c r="F91" s="43">
        <v>0</v>
      </c>
      <c r="G91" s="45">
        <f t="shared" si="2"/>
        <v>0</v>
      </c>
      <c r="H91" s="42">
        <v>0</v>
      </c>
      <c r="I91" s="43">
        <v>0</v>
      </c>
      <c r="J91" s="45">
        <f t="shared" si="3"/>
        <v>0</v>
      </c>
      <c r="K91" s="14"/>
    </row>
    <row r="92" spans="1:12" s="1" customFormat="1" ht="16.149999999999999" customHeight="1" x14ac:dyDescent="0.25">
      <c r="A92" s="90" t="s">
        <v>84</v>
      </c>
      <c r="B92" s="46">
        <v>0</v>
      </c>
      <c r="C92" s="47">
        <v>0</v>
      </c>
      <c r="D92" s="48">
        <v>0</v>
      </c>
      <c r="E92" s="46">
        <v>0</v>
      </c>
      <c r="F92" s="47">
        <v>0</v>
      </c>
      <c r="G92" s="50">
        <f t="shared" si="2"/>
        <v>0</v>
      </c>
      <c r="H92" s="46">
        <v>0</v>
      </c>
      <c r="I92" s="47">
        <v>0</v>
      </c>
      <c r="J92" s="50">
        <f t="shared" si="3"/>
        <v>0</v>
      </c>
      <c r="K92" s="15"/>
    </row>
    <row r="93" spans="1:12" s="1" customFormat="1" ht="16.149999999999999" customHeight="1" x14ac:dyDescent="0.25">
      <c r="A93" s="90" t="s">
        <v>85</v>
      </c>
      <c r="B93" s="46">
        <v>0</v>
      </c>
      <c r="C93" s="47">
        <v>0</v>
      </c>
      <c r="D93" s="48">
        <v>0</v>
      </c>
      <c r="E93" s="46">
        <v>0</v>
      </c>
      <c r="F93" s="47">
        <v>0</v>
      </c>
      <c r="G93" s="50">
        <f t="shared" si="2"/>
        <v>0</v>
      </c>
      <c r="H93" s="46">
        <v>0</v>
      </c>
      <c r="I93" s="47">
        <v>0</v>
      </c>
      <c r="J93" s="50">
        <f t="shared" si="3"/>
        <v>0</v>
      </c>
      <c r="K93" s="15"/>
    </row>
    <row r="94" spans="1:12" s="1" customFormat="1" ht="16.149999999999999" customHeight="1" x14ac:dyDescent="0.25">
      <c r="A94" s="90" t="s">
        <v>86</v>
      </c>
      <c r="B94" s="46">
        <v>0</v>
      </c>
      <c r="C94" s="47">
        <v>0</v>
      </c>
      <c r="D94" s="48">
        <v>0</v>
      </c>
      <c r="E94" s="46">
        <v>0</v>
      </c>
      <c r="F94" s="47">
        <v>0</v>
      </c>
      <c r="G94" s="50">
        <f t="shared" si="2"/>
        <v>0</v>
      </c>
      <c r="H94" s="46">
        <v>0</v>
      </c>
      <c r="I94" s="47">
        <v>0</v>
      </c>
      <c r="J94" s="50">
        <f t="shared" si="3"/>
        <v>0</v>
      </c>
      <c r="K94" s="15"/>
    </row>
    <row r="95" spans="1:12" s="1" customFormat="1" ht="16.149999999999999" customHeight="1" x14ac:dyDescent="0.25">
      <c r="A95" s="90" t="s">
        <v>87</v>
      </c>
      <c r="B95" s="46">
        <v>0</v>
      </c>
      <c r="C95" s="47">
        <v>0</v>
      </c>
      <c r="D95" s="48">
        <v>0</v>
      </c>
      <c r="E95" s="46">
        <v>0</v>
      </c>
      <c r="F95" s="47">
        <v>0</v>
      </c>
      <c r="G95" s="50">
        <f t="shared" si="2"/>
        <v>0</v>
      </c>
      <c r="H95" s="46">
        <v>0</v>
      </c>
      <c r="I95" s="47">
        <v>0</v>
      </c>
      <c r="J95" s="50">
        <f t="shared" si="3"/>
        <v>0</v>
      </c>
      <c r="K95" s="15"/>
    </row>
    <row r="96" spans="1:12" s="1" customFormat="1" ht="16.149999999999999" customHeight="1" x14ac:dyDescent="0.25">
      <c r="A96" s="90" t="s">
        <v>88</v>
      </c>
      <c r="B96" s="37">
        <f>SUM(B97:B100)</f>
        <v>0</v>
      </c>
      <c r="C96" s="38">
        <v>0</v>
      </c>
      <c r="D96" s="39">
        <f>SUM(D97:D100)</f>
        <v>0</v>
      </c>
      <c r="E96" s="37">
        <v>0</v>
      </c>
      <c r="F96" s="38">
        <v>0</v>
      </c>
      <c r="G96" s="41">
        <f t="shared" si="2"/>
        <v>0</v>
      </c>
      <c r="H96" s="37">
        <v>0</v>
      </c>
      <c r="I96" s="38">
        <v>0</v>
      </c>
      <c r="J96" s="41">
        <f t="shared" si="3"/>
        <v>0</v>
      </c>
      <c r="K96" s="8"/>
    </row>
    <row r="97" spans="1:11" s="1" customFormat="1" ht="16.149999999999999" customHeight="1" x14ac:dyDescent="0.25">
      <c r="A97" s="90" t="s">
        <v>89</v>
      </c>
      <c r="B97" s="46">
        <v>0</v>
      </c>
      <c r="C97" s="47">
        <v>0</v>
      </c>
      <c r="D97" s="48">
        <v>0</v>
      </c>
      <c r="E97" s="46">
        <v>0</v>
      </c>
      <c r="F97" s="47">
        <v>0</v>
      </c>
      <c r="G97" s="50">
        <f t="shared" si="2"/>
        <v>0</v>
      </c>
      <c r="H97" s="46">
        <v>0</v>
      </c>
      <c r="I97" s="47">
        <v>0</v>
      </c>
      <c r="J97" s="50">
        <f t="shared" si="3"/>
        <v>0</v>
      </c>
      <c r="K97" s="15"/>
    </row>
    <row r="98" spans="1:11" s="1" customFormat="1" ht="16.149999999999999" customHeight="1" x14ac:dyDescent="0.25">
      <c r="A98" s="90" t="s">
        <v>90</v>
      </c>
      <c r="B98" s="46">
        <v>0</v>
      </c>
      <c r="C98" s="47">
        <v>0</v>
      </c>
      <c r="D98" s="48">
        <v>0</v>
      </c>
      <c r="E98" s="46">
        <v>0</v>
      </c>
      <c r="F98" s="47">
        <v>0</v>
      </c>
      <c r="G98" s="50">
        <f t="shared" si="2"/>
        <v>0</v>
      </c>
      <c r="H98" s="46">
        <v>0</v>
      </c>
      <c r="I98" s="47">
        <v>0</v>
      </c>
      <c r="J98" s="50">
        <f t="shared" si="3"/>
        <v>0</v>
      </c>
      <c r="K98" s="15"/>
    </row>
    <row r="99" spans="1:11" s="1" customFormat="1" ht="16.149999999999999" customHeight="1" x14ac:dyDescent="0.25">
      <c r="A99" s="90" t="s">
        <v>91</v>
      </c>
      <c r="B99" s="46">
        <v>0</v>
      </c>
      <c r="C99" s="47">
        <v>0</v>
      </c>
      <c r="D99" s="48">
        <v>0</v>
      </c>
      <c r="E99" s="46">
        <v>0</v>
      </c>
      <c r="F99" s="47">
        <v>0</v>
      </c>
      <c r="G99" s="50">
        <f t="shared" si="2"/>
        <v>0</v>
      </c>
      <c r="H99" s="46">
        <v>0</v>
      </c>
      <c r="I99" s="47">
        <v>0</v>
      </c>
      <c r="J99" s="50">
        <f t="shared" si="3"/>
        <v>0</v>
      </c>
      <c r="K99" s="15"/>
    </row>
    <row r="100" spans="1:11" s="1" customFormat="1" ht="16.149999999999999" customHeight="1" x14ac:dyDescent="0.25">
      <c r="A100" s="90" t="s">
        <v>92</v>
      </c>
      <c r="B100" s="46">
        <v>0</v>
      </c>
      <c r="C100" s="47">
        <v>0</v>
      </c>
      <c r="D100" s="48">
        <v>0</v>
      </c>
      <c r="E100" s="46">
        <v>0</v>
      </c>
      <c r="F100" s="47">
        <v>0</v>
      </c>
      <c r="G100" s="50">
        <f t="shared" si="2"/>
        <v>0</v>
      </c>
      <c r="H100" s="46">
        <v>0</v>
      </c>
      <c r="I100" s="47">
        <v>0</v>
      </c>
      <c r="J100" s="50">
        <f t="shared" si="3"/>
        <v>0</v>
      </c>
      <c r="K100" s="15"/>
    </row>
    <row r="101" spans="1:11" s="1" customFormat="1" ht="16.149999999999999" customHeight="1" x14ac:dyDescent="0.25">
      <c r="A101" s="90" t="s">
        <v>93</v>
      </c>
      <c r="B101" s="37">
        <f>SUM(B102:B105)</f>
        <v>0</v>
      </c>
      <c r="C101" s="38">
        <v>0</v>
      </c>
      <c r="D101" s="39">
        <f>SUM(D102:D105)</f>
        <v>0</v>
      </c>
      <c r="E101" s="37">
        <v>0</v>
      </c>
      <c r="F101" s="38">
        <v>0</v>
      </c>
      <c r="G101" s="41">
        <f t="shared" si="2"/>
        <v>0</v>
      </c>
      <c r="H101" s="37">
        <v>0</v>
      </c>
      <c r="I101" s="38">
        <v>0</v>
      </c>
      <c r="J101" s="41">
        <f t="shared" si="3"/>
        <v>0</v>
      </c>
      <c r="K101" s="8"/>
    </row>
    <row r="102" spans="1:11" s="1" customFormat="1" ht="16.149999999999999" customHeight="1" x14ac:dyDescent="0.25">
      <c r="A102" s="90" t="s">
        <v>94</v>
      </c>
      <c r="B102" s="46">
        <v>0</v>
      </c>
      <c r="C102" s="47">
        <v>0</v>
      </c>
      <c r="D102" s="48">
        <v>0</v>
      </c>
      <c r="E102" s="46">
        <v>0</v>
      </c>
      <c r="F102" s="47">
        <v>0</v>
      </c>
      <c r="G102" s="50">
        <f t="shared" si="2"/>
        <v>0</v>
      </c>
      <c r="H102" s="46">
        <v>0</v>
      </c>
      <c r="I102" s="47">
        <v>0</v>
      </c>
      <c r="J102" s="50">
        <f t="shared" si="3"/>
        <v>0</v>
      </c>
      <c r="K102" s="15"/>
    </row>
    <row r="103" spans="1:11" s="1" customFormat="1" ht="16.149999999999999" customHeight="1" x14ac:dyDescent="0.25">
      <c r="A103" s="90" t="s">
        <v>95</v>
      </c>
      <c r="B103" s="46">
        <v>0</v>
      </c>
      <c r="C103" s="47">
        <v>0</v>
      </c>
      <c r="D103" s="48">
        <v>0</v>
      </c>
      <c r="E103" s="46">
        <v>0</v>
      </c>
      <c r="F103" s="47">
        <v>0</v>
      </c>
      <c r="G103" s="50">
        <f t="shared" si="2"/>
        <v>0</v>
      </c>
      <c r="H103" s="46">
        <v>0</v>
      </c>
      <c r="I103" s="47">
        <v>0</v>
      </c>
      <c r="J103" s="50">
        <f t="shared" si="3"/>
        <v>0</v>
      </c>
      <c r="K103" s="15"/>
    </row>
    <row r="104" spans="1:11" s="1" customFormat="1" ht="16.149999999999999" customHeight="1" x14ac:dyDescent="0.25">
      <c r="A104" s="90" t="s">
        <v>96</v>
      </c>
      <c r="B104" s="46">
        <v>0</v>
      </c>
      <c r="C104" s="47">
        <v>0</v>
      </c>
      <c r="D104" s="48">
        <v>0</v>
      </c>
      <c r="E104" s="46">
        <v>0</v>
      </c>
      <c r="F104" s="47">
        <v>0</v>
      </c>
      <c r="G104" s="50">
        <f t="shared" si="2"/>
        <v>0</v>
      </c>
      <c r="H104" s="46">
        <v>0</v>
      </c>
      <c r="I104" s="47">
        <v>0</v>
      </c>
      <c r="J104" s="50">
        <f t="shared" si="3"/>
        <v>0</v>
      </c>
      <c r="K104" s="15"/>
    </row>
    <row r="105" spans="1:11" s="1" customFormat="1" ht="16.149999999999999" customHeight="1" x14ac:dyDescent="0.25">
      <c r="A105" s="90" t="s">
        <v>97</v>
      </c>
      <c r="B105" s="46">
        <v>0</v>
      </c>
      <c r="C105" s="47">
        <v>0</v>
      </c>
      <c r="D105" s="48">
        <v>0</v>
      </c>
      <c r="E105" s="46">
        <v>0</v>
      </c>
      <c r="F105" s="47">
        <v>0</v>
      </c>
      <c r="G105" s="50">
        <f t="shared" si="2"/>
        <v>0</v>
      </c>
      <c r="H105" s="46">
        <v>0</v>
      </c>
      <c r="I105" s="47">
        <v>0</v>
      </c>
      <c r="J105" s="50">
        <f t="shared" si="3"/>
        <v>0</v>
      </c>
      <c r="K105" s="15"/>
    </row>
    <row r="106" spans="1:11" s="1" customFormat="1" ht="16.149999999999999" customHeight="1" x14ac:dyDescent="0.25">
      <c r="A106" s="90" t="s">
        <v>98</v>
      </c>
      <c r="B106" s="37">
        <f>SUM(B107)</f>
        <v>0</v>
      </c>
      <c r="C106" s="38">
        <f>SUM(C107)</f>
        <v>0</v>
      </c>
      <c r="D106" s="39">
        <f>SUM(D107)</f>
        <v>0</v>
      </c>
      <c r="E106" s="37">
        <v>0</v>
      </c>
      <c r="F106" s="38">
        <v>0</v>
      </c>
      <c r="G106" s="41">
        <f t="shared" si="2"/>
        <v>0</v>
      </c>
      <c r="H106" s="37">
        <v>0</v>
      </c>
      <c r="I106" s="38">
        <v>0</v>
      </c>
      <c r="J106" s="41">
        <f t="shared" si="3"/>
        <v>0</v>
      </c>
      <c r="K106" s="10"/>
    </row>
    <row r="107" spans="1:11" s="1" customFormat="1" ht="16.149999999999999" customHeight="1" x14ac:dyDescent="0.25">
      <c r="A107" s="90" t="s">
        <v>99</v>
      </c>
      <c r="B107" s="46">
        <v>0</v>
      </c>
      <c r="C107" s="47">
        <v>0</v>
      </c>
      <c r="D107" s="48">
        <v>0</v>
      </c>
      <c r="E107" s="46">
        <v>0</v>
      </c>
      <c r="F107" s="47">
        <v>0</v>
      </c>
      <c r="G107" s="50">
        <f t="shared" si="2"/>
        <v>0</v>
      </c>
      <c r="H107" s="46">
        <v>0</v>
      </c>
      <c r="I107" s="47">
        <v>0</v>
      </c>
      <c r="J107" s="50">
        <f t="shared" si="3"/>
        <v>0</v>
      </c>
      <c r="K107" s="15"/>
    </row>
    <row r="108" spans="1:11" s="1" customFormat="1" ht="16.149999999999999" customHeight="1" x14ac:dyDescent="0.25">
      <c r="A108" s="92" t="s">
        <v>100</v>
      </c>
      <c r="B108" s="37">
        <f>SUM(B109)</f>
        <v>0</v>
      </c>
      <c r="C108" s="38">
        <f>SUM(C109)</f>
        <v>0</v>
      </c>
      <c r="D108" s="39">
        <f>SUM(D109)</f>
        <v>0</v>
      </c>
      <c r="E108" s="37">
        <v>0</v>
      </c>
      <c r="F108" s="38">
        <v>0</v>
      </c>
      <c r="G108" s="41">
        <f t="shared" si="2"/>
        <v>0</v>
      </c>
      <c r="H108" s="37">
        <v>0</v>
      </c>
      <c r="I108" s="38">
        <v>0</v>
      </c>
      <c r="J108" s="41">
        <f t="shared" si="3"/>
        <v>0</v>
      </c>
      <c r="K108" s="7"/>
    </row>
    <row r="109" spans="1:11" s="1" customFormat="1" ht="16.149999999999999" customHeight="1" thickBot="1" x14ac:dyDescent="0.3">
      <c r="A109" s="103" t="s">
        <v>101</v>
      </c>
      <c r="B109" s="56">
        <v>0</v>
      </c>
      <c r="C109" s="57">
        <v>0</v>
      </c>
      <c r="D109" s="58">
        <v>0</v>
      </c>
      <c r="E109" s="56">
        <v>0</v>
      </c>
      <c r="F109" s="57">
        <v>0</v>
      </c>
      <c r="G109" s="59">
        <f t="shared" si="2"/>
        <v>0</v>
      </c>
      <c r="H109" s="56">
        <v>0</v>
      </c>
      <c r="I109" s="57">
        <v>0</v>
      </c>
      <c r="J109" s="59">
        <f t="shared" si="3"/>
        <v>0</v>
      </c>
      <c r="K109" s="17"/>
    </row>
    <row r="110" spans="1:11" s="1" customFormat="1" ht="16.149999999999999" customHeight="1" thickBot="1" x14ac:dyDescent="0.3">
      <c r="A110" s="104" t="s">
        <v>102</v>
      </c>
      <c r="B110" s="60">
        <f>SUM(B111,B125,B151,B159,B162)</f>
        <v>81439</v>
      </c>
      <c r="C110" s="61">
        <v>0</v>
      </c>
      <c r="D110" s="62">
        <f>SUM(D111,D125,D151,D159,D162)</f>
        <v>81439</v>
      </c>
      <c r="E110" s="63">
        <f>SUM(E111,E125,E151,E159,E162)</f>
        <v>77038</v>
      </c>
      <c r="F110" s="61">
        <v>0</v>
      </c>
      <c r="G110" s="31">
        <f t="shared" si="2"/>
        <v>77038</v>
      </c>
      <c r="H110" s="60">
        <f>SUM(H111,H125,H151,H159,H162)</f>
        <v>74181</v>
      </c>
      <c r="I110" s="61">
        <v>0</v>
      </c>
      <c r="J110" s="31">
        <f t="shared" si="3"/>
        <v>74181</v>
      </c>
      <c r="K110" s="11"/>
    </row>
    <row r="111" spans="1:11" s="1" customFormat="1" ht="16.149999999999999" customHeight="1" x14ac:dyDescent="0.25">
      <c r="A111" s="92" t="s">
        <v>103</v>
      </c>
      <c r="B111" s="32">
        <f>SUM(B112,B118,B124)</f>
        <v>4702</v>
      </c>
      <c r="C111" s="33">
        <v>0</v>
      </c>
      <c r="D111" s="34">
        <f>SUM(D112,D118,D124)</f>
        <v>4702</v>
      </c>
      <c r="E111" s="35">
        <f>SUM(E112,E118,E124)</f>
        <v>4707</v>
      </c>
      <c r="F111" s="33">
        <v>0</v>
      </c>
      <c r="G111" s="36">
        <f t="shared" si="2"/>
        <v>4707</v>
      </c>
      <c r="H111" s="32">
        <f>SUM(H112,H118,H124)</f>
        <v>4500</v>
      </c>
      <c r="I111" s="33">
        <v>0</v>
      </c>
      <c r="J111" s="36">
        <f t="shared" si="3"/>
        <v>4500</v>
      </c>
      <c r="K111" s="7"/>
    </row>
    <row r="112" spans="1:11" s="1" customFormat="1" ht="16.149999999999999" customHeight="1" x14ac:dyDescent="0.25">
      <c r="A112" s="90" t="s">
        <v>104</v>
      </c>
      <c r="B112" s="37">
        <f>SUM(B113:B117)</f>
        <v>0</v>
      </c>
      <c r="C112" s="38">
        <v>0</v>
      </c>
      <c r="D112" s="39">
        <f>SUM(D113:D117)</f>
        <v>0</v>
      </c>
      <c r="E112" s="40">
        <f>SUM(E113:E117)</f>
        <v>0</v>
      </c>
      <c r="F112" s="38">
        <v>0</v>
      </c>
      <c r="G112" s="41">
        <f t="shared" si="2"/>
        <v>0</v>
      </c>
      <c r="H112" s="37">
        <v>0</v>
      </c>
      <c r="I112" s="38">
        <v>0</v>
      </c>
      <c r="J112" s="41">
        <f t="shared" si="3"/>
        <v>0</v>
      </c>
      <c r="K112" s="8"/>
    </row>
    <row r="113" spans="1:11" s="1" customFormat="1" ht="16.149999999999999" customHeight="1" x14ac:dyDescent="0.25">
      <c r="A113" s="91" t="s">
        <v>105</v>
      </c>
      <c r="B113" s="42">
        <v>0</v>
      </c>
      <c r="C113" s="43">
        <v>0</v>
      </c>
      <c r="D113" s="44">
        <v>0</v>
      </c>
      <c r="E113" s="42">
        <v>0</v>
      </c>
      <c r="F113" s="43">
        <v>0</v>
      </c>
      <c r="G113" s="64">
        <f t="shared" si="2"/>
        <v>0</v>
      </c>
      <c r="H113" s="42">
        <v>0</v>
      </c>
      <c r="I113" s="42">
        <v>0</v>
      </c>
      <c r="J113" s="64">
        <f t="shared" si="3"/>
        <v>0</v>
      </c>
      <c r="K113" s="14"/>
    </row>
    <row r="114" spans="1:11" s="1" customFormat="1" ht="16.149999999999999" customHeight="1" x14ac:dyDescent="0.25">
      <c r="A114" s="91" t="s">
        <v>106</v>
      </c>
      <c r="B114" s="42">
        <v>0</v>
      </c>
      <c r="C114" s="43">
        <v>0</v>
      </c>
      <c r="D114" s="44">
        <v>0</v>
      </c>
      <c r="E114" s="42">
        <v>0</v>
      </c>
      <c r="F114" s="43">
        <v>0</v>
      </c>
      <c r="G114" s="64">
        <f t="shared" si="2"/>
        <v>0</v>
      </c>
      <c r="H114" s="42">
        <v>0</v>
      </c>
      <c r="I114" s="42"/>
      <c r="J114" s="64">
        <f t="shared" si="3"/>
        <v>0</v>
      </c>
      <c r="K114" s="14"/>
    </row>
    <row r="115" spans="1:11" s="1" customFormat="1" ht="16.149999999999999" customHeight="1" x14ac:dyDescent="0.25">
      <c r="A115" s="105" t="s">
        <v>107</v>
      </c>
      <c r="B115" s="42">
        <v>0</v>
      </c>
      <c r="C115" s="43">
        <v>0</v>
      </c>
      <c r="D115" s="44">
        <v>0</v>
      </c>
      <c r="E115" s="42">
        <v>0</v>
      </c>
      <c r="F115" s="43">
        <v>0</v>
      </c>
      <c r="G115" s="64">
        <f t="shared" si="2"/>
        <v>0</v>
      </c>
      <c r="H115" s="42">
        <v>0</v>
      </c>
      <c r="I115" s="42">
        <v>0</v>
      </c>
      <c r="J115" s="64">
        <f t="shared" si="3"/>
        <v>0</v>
      </c>
      <c r="K115" s="14"/>
    </row>
    <row r="116" spans="1:11" s="1" customFormat="1" ht="16.149999999999999" customHeight="1" x14ac:dyDescent="0.25">
      <c r="A116" s="105" t="s">
        <v>108</v>
      </c>
      <c r="B116" s="42">
        <v>0</v>
      </c>
      <c r="C116" s="43">
        <v>0</v>
      </c>
      <c r="D116" s="44">
        <v>0</v>
      </c>
      <c r="E116" s="42">
        <v>0</v>
      </c>
      <c r="F116" s="43">
        <v>0</v>
      </c>
      <c r="G116" s="64">
        <f t="shared" si="2"/>
        <v>0</v>
      </c>
      <c r="H116" s="42"/>
      <c r="I116" s="42">
        <v>0</v>
      </c>
      <c r="J116" s="64">
        <f t="shared" si="3"/>
        <v>0</v>
      </c>
      <c r="K116" s="14"/>
    </row>
    <row r="117" spans="1:11" s="1" customFormat="1" ht="16.149999999999999" customHeight="1" x14ac:dyDescent="0.25">
      <c r="A117" s="105" t="s">
        <v>109</v>
      </c>
      <c r="B117" s="42">
        <v>0</v>
      </c>
      <c r="C117" s="43">
        <v>0</v>
      </c>
      <c r="D117" s="44">
        <v>0</v>
      </c>
      <c r="E117" s="42">
        <v>0</v>
      </c>
      <c r="F117" s="43">
        <v>0</v>
      </c>
      <c r="G117" s="64">
        <f t="shared" si="2"/>
        <v>0</v>
      </c>
      <c r="H117" s="42"/>
      <c r="I117" s="42">
        <v>0</v>
      </c>
      <c r="J117" s="64">
        <f t="shared" si="3"/>
        <v>0</v>
      </c>
      <c r="K117" s="14"/>
    </row>
    <row r="118" spans="1:11" s="1" customFormat="1" ht="16.149999999999999" customHeight="1" x14ac:dyDescent="0.25">
      <c r="A118" s="90" t="s">
        <v>110</v>
      </c>
      <c r="B118" s="37">
        <f>SUM(B119:B123)</f>
        <v>4702</v>
      </c>
      <c r="C118" s="38">
        <v>0</v>
      </c>
      <c r="D118" s="39">
        <f>SUM(D119:D123)</f>
        <v>4702</v>
      </c>
      <c r="E118" s="40">
        <f>SUM(E119:E123)</f>
        <v>4707</v>
      </c>
      <c r="F118" s="38">
        <v>0</v>
      </c>
      <c r="G118" s="41">
        <f t="shared" si="2"/>
        <v>4707</v>
      </c>
      <c r="H118" s="37">
        <f>SUM(H119:H123)</f>
        <v>4500</v>
      </c>
      <c r="I118" s="38">
        <v>0</v>
      </c>
      <c r="J118" s="41">
        <f t="shared" si="3"/>
        <v>4500</v>
      </c>
      <c r="K118" s="8"/>
    </row>
    <row r="119" spans="1:11" s="1" customFormat="1" ht="16.149999999999999" customHeight="1" x14ac:dyDescent="0.25">
      <c r="A119" s="91" t="s">
        <v>111</v>
      </c>
      <c r="B119" s="42">
        <v>0</v>
      </c>
      <c r="C119" s="43">
        <v>0</v>
      </c>
      <c r="D119" s="44">
        <v>0</v>
      </c>
      <c r="E119" s="42">
        <v>0</v>
      </c>
      <c r="F119" s="43">
        <v>0</v>
      </c>
      <c r="G119" s="45">
        <f t="shared" si="2"/>
        <v>0</v>
      </c>
      <c r="H119" s="42">
        <v>0</v>
      </c>
      <c r="I119" s="43">
        <v>0</v>
      </c>
      <c r="J119" s="45">
        <f t="shared" si="3"/>
        <v>0</v>
      </c>
      <c r="K119" s="14"/>
    </row>
    <row r="120" spans="1:11" s="1" customFormat="1" ht="16.149999999999999" customHeight="1" x14ac:dyDescent="0.25">
      <c r="A120" s="91" t="s">
        <v>112</v>
      </c>
      <c r="B120" s="42">
        <v>0</v>
      </c>
      <c r="C120" s="43">
        <v>0</v>
      </c>
      <c r="D120" s="44">
        <v>0</v>
      </c>
      <c r="E120" s="42">
        <v>0</v>
      </c>
      <c r="F120" s="43">
        <v>0</v>
      </c>
      <c r="G120" s="45">
        <f t="shared" si="2"/>
        <v>0</v>
      </c>
      <c r="H120" s="42"/>
      <c r="I120" s="43">
        <v>0</v>
      </c>
      <c r="J120" s="45">
        <f t="shared" si="3"/>
        <v>0</v>
      </c>
      <c r="K120" s="14"/>
    </row>
    <row r="121" spans="1:11" s="1" customFormat="1" ht="16.149999999999999" customHeight="1" x14ac:dyDescent="0.25">
      <c r="A121" s="91" t="s">
        <v>113</v>
      </c>
      <c r="B121" s="42">
        <v>0</v>
      </c>
      <c r="C121" s="43">
        <v>0</v>
      </c>
      <c r="D121" s="44">
        <v>0</v>
      </c>
      <c r="E121" s="42">
        <v>0</v>
      </c>
      <c r="F121" s="43">
        <v>0</v>
      </c>
      <c r="G121" s="45">
        <f t="shared" si="2"/>
        <v>0</v>
      </c>
      <c r="H121" s="42">
        <v>0</v>
      </c>
      <c r="I121" s="43">
        <v>0</v>
      </c>
      <c r="J121" s="45">
        <f t="shared" si="3"/>
        <v>0</v>
      </c>
      <c r="K121" s="14"/>
    </row>
    <row r="122" spans="1:11" s="1" customFormat="1" ht="16.149999999999999" customHeight="1" x14ac:dyDescent="0.25">
      <c r="A122" s="91" t="s">
        <v>114</v>
      </c>
      <c r="B122" s="42">
        <v>4702</v>
      </c>
      <c r="C122" s="43">
        <v>0</v>
      </c>
      <c r="D122" s="44">
        <v>4702</v>
      </c>
      <c r="E122" s="42">
        <v>4707</v>
      </c>
      <c r="F122" s="43">
        <v>0</v>
      </c>
      <c r="G122" s="45">
        <f t="shared" si="2"/>
        <v>4707</v>
      </c>
      <c r="H122" s="42">
        <v>4500</v>
      </c>
      <c r="I122" s="43">
        <v>0</v>
      </c>
      <c r="J122" s="45">
        <f t="shared" si="3"/>
        <v>4500</v>
      </c>
      <c r="K122" s="14"/>
    </row>
    <row r="123" spans="1:11" s="1" customFormat="1" ht="16.149999999999999" customHeight="1" x14ac:dyDescent="0.25">
      <c r="A123" s="105" t="s">
        <v>115</v>
      </c>
      <c r="B123" s="42">
        <v>0</v>
      </c>
      <c r="C123" s="43">
        <v>0</v>
      </c>
      <c r="D123" s="44">
        <v>0</v>
      </c>
      <c r="E123" s="42">
        <v>0</v>
      </c>
      <c r="F123" s="43">
        <v>0</v>
      </c>
      <c r="G123" s="45">
        <f t="shared" si="2"/>
        <v>0</v>
      </c>
      <c r="H123" s="42">
        <v>0</v>
      </c>
      <c r="I123" s="43">
        <v>0</v>
      </c>
      <c r="J123" s="45">
        <f t="shared" si="3"/>
        <v>0</v>
      </c>
      <c r="K123" s="14"/>
    </row>
    <row r="124" spans="1:11" s="1" customFormat="1" ht="16.149999999999999" customHeight="1" x14ac:dyDescent="0.25">
      <c r="A124" s="90" t="s">
        <v>116</v>
      </c>
      <c r="B124" s="46">
        <v>0</v>
      </c>
      <c r="C124" s="47">
        <v>0</v>
      </c>
      <c r="D124" s="48">
        <v>0</v>
      </c>
      <c r="E124" s="46">
        <v>0</v>
      </c>
      <c r="F124" s="47">
        <v>0</v>
      </c>
      <c r="G124" s="45">
        <f t="shared" si="2"/>
        <v>0</v>
      </c>
      <c r="H124" s="42">
        <v>0</v>
      </c>
      <c r="I124" s="43">
        <v>0</v>
      </c>
      <c r="J124" s="45">
        <f t="shared" si="3"/>
        <v>0</v>
      </c>
      <c r="K124" s="15"/>
    </row>
    <row r="125" spans="1:11" s="1" customFormat="1" ht="16.149999999999999" customHeight="1" x14ac:dyDescent="0.25">
      <c r="A125" s="92" t="s">
        <v>117</v>
      </c>
      <c r="B125" s="37">
        <f>SUM(B126:B131,B143)</f>
        <v>15544</v>
      </c>
      <c r="C125" s="38">
        <v>0</v>
      </c>
      <c r="D125" s="39">
        <f>SUM(D126:D131,D143)</f>
        <v>15544</v>
      </c>
      <c r="E125" s="40">
        <f>SUM(E126:E131,E143)</f>
        <v>13681</v>
      </c>
      <c r="F125" s="38">
        <v>0</v>
      </c>
      <c r="G125" s="41">
        <f t="shared" si="2"/>
        <v>13681</v>
      </c>
      <c r="H125" s="37">
        <f>SUM(H126:H131,H143)</f>
        <v>13681</v>
      </c>
      <c r="I125" s="38">
        <v>0</v>
      </c>
      <c r="J125" s="41">
        <f t="shared" si="3"/>
        <v>13681</v>
      </c>
      <c r="K125" s="7"/>
    </row>
    <row r="126" spans="1:11" s="1" customFormat="1" ht="16.149999999999999" customHeight="1" x14ac:dyDescent="0.25">
      <c r="A126" s="90" t="s">
        <v>56</v>
      </c>
      <c r="B126" s="46">
        <v>0</v>
      </c>
      <c r="C126" s="47">
        <v>0</v>
      </c>
      <c r="D126" s="48">
        <v>0</v>
      </c>
      <c r="E126" s="46">
        <v>0</v>
      </c>
      <c r="F126" s="47">
        <v>0</v>
      </c>
      <c r="G126" s="50">
        <f t="shared" si="2"/>
        <v>0</v>
      </c>
      <c r="H126" s="46">
        <v>0</v>
      </c>
      <c r="I126" s="47">
        <v>0</v>
      </c>
      <c r="J126" s="50">
        <f t="shared" si="3"/>
        <v>0</v>
      </c>
      <c r="K126" s="15"/>
    </row>
    <row r="127" spans="1:11" s="1" customFormat="1" ht="16.149999999999999" customHeight="1" x14ac:dyDescent="0.25">
      <c r="A127" s="90" t="s">
        <v>57</v>
      </c>
      <c r="B127" s="46">
        <v>0</v>
      </c>
      <c r="C127" s="47">
        <v>0</v>
      </c>
      <c r="D127" s="48">
        <v>0</v>
      </c>
      <c r="E127" s="46">
        <v>0</v>
      </c>
      <c r="F127" s="47">
        <v>0</v>
      </c>
      <c r="G127" s="50">
        <f t="shared" si="2"/>
        <v>0</v>
      </c>
      <c r="H127" s="46">
        <v>0</v>
      </c>
      <c r="I127" s="47">
        <v>0</v>
      </c>
      <c r="J127" s="50">
        <f t="shared" si="3"/>
        <v>0</v>
      </c>
      <c r="K127" s="15"/>
    </row>
    <row r="128" spans="1:11" s="1" customFormat="1" ht="16.149999999999999" customHeight="1" x14ac:dyDescent="0.25">
      <c r="A128" s="90" t="s">
        <v>118</v>
      </c>
      <c r="B128" s="46">
        <v>0</v>
      </c>
      <c r="C128" s="47">
        <v>0</v>
      </c>
      <c r="D128" s="48">
        <v>0</v>
      </c>
      <c r="E128" s="46">
        <v>0</v>
      </c>
      <c r="F128" s="47">
        <v>0</v>
      </c>
      <c r="G128" s="50">
        <f t="shared" si="2"/>
        <v>0</v>
      </c>
      <c r="H128" s="46">
        <v>0</v>
      </c>
      <c r="I128" s="47">
        <v>0</v>
      </c>
      <c r="J128" s="50">
        <f t="shared" si="3"/>
        <v>0</v>
      </c>
      <c r="K128" s="15"/>
    </row>
    <row r="129" spans="1:11" s="1" customFormat="1" ht="16.149999999999999" customHeight="1" x14ac:dyDescent="0.25">
      <c r="A129" s="90" t="s">
        <v>59</v>
      </c>
      <c r="B129" s="46">
        <v>0</v>
      </c>
      <c r="C129" s="47">
        <v>0</v>
      </c>
      <c r="D129" s="48">
        <v>0</v>
      </c>
      <c r="E129" s="46">
        <v>0</v>
      </c>
      <c r="F129" s="47">
        <v>0</v>
      </c>
      <c r="G129" s="50">
        <f t="shared" si="2"/>
        <v>0</v>
      </c>
      <c r="H129" s="46">
        <v>0</v>
      </c>
      <c r="I129" s="47">
        <v>0</v>
      </c>
      <c r="J129" s="50">
        <f t="shared" si="3"/>
        <v>0</v>
      </c>
      <c r="K129" s="15"/>
    </row>
    <row r="130" spans="1:11" s="1" customFormat="1" ht="16.149999999999999" customHeight="1" x14ac:dyDescent="0.25">
      <c r="A130" s="90" t="s">
        <v>119</v>
      </c>
      <c r="B130" s="46">
        <v>0</v>
      </c>
      <c r="C130" s="47">
        <v>0</v>
      </c>
      <c r="D130" s="48">
        <v>0</v>
      </c>
      <c r="E130" s="46">
        <v>0</v>
      </c>
      <c r="F130" s="47">
        <v>0</v>
      </c>
      <c r="G130" s="50">
        <f t="shared" si="2"/>
        <v>0</v>
      </c>
      <c r="H130" s="46"/>
      <c r="I130" s="47">
        <v>0</v>
      </c>
      <c r="J130" s="50">
        <f t="shared" si="3"/>
        <v>0</v>
      </c>
      <c r="K130" s="15"/>
    </row>
    <row r="131" spans="1:11" s="1" customFormat="1" ht="16.149999999999999" customHeight="1" x14ac:dyDescent="0.25">
      <c r="A131" s="90" t="s">
        <v>120</v>
      </c>
      <c r="B131" s="37">
        <f>SUM(B132,B135,B136,B142)</f>
        <v>1790</v>
      </c>
      <c r="C131" s="38">
        <v>0</v>
      </c>
      <c r="D131" s="39">
        <f>SUM(D132,D135,D136,D142)</f>
        <v>1790</v>
      </c>
      <c r="E131" s="40">
        <f>SUM(E132,E135,E136,E142)</f>
        <v>100</v>
      </c>
      <c r="F131" s="38">
        <v>0</v>
      </c>
      <c r="G131" s="41">
        <f t="shared" si="2"/>
        <v>100</v>
      </c>
      <c r="H131" s="37">
        <f>SUM(H132,H135,H136,H142)</f>
        <v>100</v>
      </c>
      <c r="I131" s="38">
        <v>0</v>
      </c>
      <c r="J131" s="41">
        <f t="shared" si="3"/>
        <v>100</v>
      </c>
      <c r="K131" s="7"/>
    </row>
    <row r="132" spans="1:11" s="1" customFormat="1" ht="16.149999999999999" customHeight="1" x14ac:dyDescent="0.25">
      <c r="A132" s="94" t="s">
        <v>165</v>
      </c>
      <c r="B132" s="51">
        <f>SUM(B133,B134)</f>
        <v>0</v>
      </c>
      <c r="C132" s="52">
        <f>SUM(C133,C134)</f>
        <v>0</v>
      </c>
      <c r="D132" s="53">
        <f>SUM(D133,D134)</f>
        <v>0</v>
      </c>
      <c r="E132" s="54">
        <f>SUM(E133,E134)</f>
        <v>0</v>
      </c>
      <c r="F132" s="52">
        <v>0</v>
      </c>
      <c r="G132" s="55">
        <f t="shared" si="2"/>
        <v>0</v>
      </c>
      <c r="H132" s="51">
        <v>0</v>
      </c>
      <c r="I132" s="52">
        <v>0</v>
      </c>
      <c r="J132" s="55">
        <f t="shared" si="3"/>
        <v>0</v>
      </c>
      <c r="K132" s="12"/>
    </row>
    <row r="133" spans="1:11" s="1" customFormat="1" ht="16.149999999999999" customHeight="1" x14ac:dyDescent="0.25">
      <c r="A133" s="94" t="s">
        <v>121</v>
      </c>
      <c r="B133" s="42">
        <v>0</v>
      </c>
      <c r="C133" s="43">
        <v>0</v>
      </c>
      <c r="D133" s="44">
        <v>0</v>
      </c>
      <c r="E133" s="42">
        <v>0</v>
      </c>
      <c r="F133" s="43">
        <v>0</v>
      </c>
      <c r="G133" s="45">
        <f t="shared" si="2"/>
        <v>0</v>
      </c>
      <c r="H133" s="42">
        <v>0</v>
      </c>
      <c r="I133" s="43">
        <v>0</v>
      </c>
      <c r="J133" s="45">
        <f t="shared" si="3"/>
        <v>0</v>
      </c>
      <c r="K133" s="16"/>
    </row>
    <row r="134" spans="1:11" s="1" customFormat="1" ht="16.149999999999999" customHeight="1" x14ac:dyDescent="0.25">
      <c r="A134" s="94" t="s">
        <v>122</v>
      </c>
      <c r="B134" s="42">
        <v>0</v>
      </c>
      <c r="C134" s="43">
        <v>0</v>
      </c>
      <c r="D134" s="44">
        <v>0</v>
      </c>
      <c r="E134" s="42"/>
      <c r="F134" s="43">
        <v>0</v>
      </c>
      <c r="G134" s="45">
        <f t="shared" si="2"/>
        <v>0</v>
      </c>
      <c r="H134" s="42">
        <v>0</v>
      </c>
      <c r="I134" s="43">
        <v>0</v>
      </c>
      <c r="J134" s="45">
        <f t="shared" si="3"/>
        <v>0</v>
      </c>
      <c r="K134" s="16"/>
    </row>
    <row r="135" spans="1:11" s="1" customFormat="1" ht="16.149999999999999" customHeight="1" x14ac:dyDescent="0.25">
      <c r="A135" s="99" t="s">
        <v>123</v>
      </c>
      <c r="B135" s="42"/>
      <c r="C135" s="43"/>
      <c r="D135" s="44"/>
      <c r="E135" s="42">
        <v>0</v>
      </c>
      <c r="F135" s="43">
        <v>0</v>
      </c>
      <c r="G135" s="45">
        <f t="shared" ref="G135:G180" si="4">E135+F135</f>
        <v>0</v>
      </c>
      <c r="H135" s="42">
        <v>0</v>
      </c>
      <c r="I135" s="43">
        <v>0</v>
      </c>
      <c r="J135" s="45">
        <f t="shared" ref="J135:J180" si="5">H135+I135</f>
        <v>0</v>
      </c>
      <c r="K135" s="16"/>
    </row>
    <row r="136" spans="1:11" s="1" customFormat="1" ht="16.149999999999999" customHeight="1" x14ac:dyDescent="0.25">
      <c r="A136" s="99" t="s">
        <v>124</v>
      </c>
      <c r="B136" s="51">
        <f>SUM(B137:B141)</f>
        <v>1688</v>
      </c>
      <c r="C136" s="52">
        <v>0</v>
      </c>
      <c r="D136" s="53">
        <f>SUM(D137:D141)</f>
        <v>1688</v>
      </c>
      <c r="E136" s="51">
        <f>SUM(E137:E141)</f>
        <v>0</v>
      </c>
      <c r="F136" s="52">
        <v>0</v>
      </c>
      <c r="G136" s="55">
        <f t="shared" si="4"/>
        <v>0</v>
      </c>
      <c r="H136" s="51">
        <f>SUM(H137:H141)</f>
        <v>0</v>
      </c>
      <c r="I136" s="52">
        <v>0</v>
      </c>
      <c r="J136" s="55">
        <f t="shared" si="5"/>
        <v>0</v>
      </c>
      <c r="K136" s="12"/>
    </row>
    <row r="137" spans="1:11" s="1" customFormat="1" ht="16.149999999999999" customHeight="1" x14ac:dyDescent="0.25">
      <c r="A137" s="98" t="s">
        <v>125</v>
      </c>
      <c r="B137" s="42">
        <v>0</v>
      </c>
      <c r="C137" s="43">
        <v>0</v>
      </c>
      <c r="D137" s="44">
        <v>0</v>
      </c>
      <c r="E137" s="42">
        <v>0</v>
      </c>
      <c r="F137" s="43">
        <v>0</v>
      </c>
      <c r="G137" s="45">
        <f t="shared" si="4"/>
        <v>0</v>
      </c>
      <c r="H137" s="42">
        <v>0</v>
      </c>
      <c r="I137" s="43">
        <v>0</v>
      </c>
      <c r="J137" s="45">
        <f t="shared" si="5"/>
        <v>0</v>
      </c>
      <c r="K137" s="16"/>
    </row>
    <row r="138" spans="1:11" s="1" customFormat="1" ht="16.149999999999999" customHeight="1" x14ac:dyDescent="0.25">
      <c r="A138" s="98" t="s">
        <v>126</v>
      </c>
      <c r="B138" s="42">
        <v>1199</v>
      </c>
      <c r="C138" s="43">
        <v>0</v>
      </c>
      <c r="D138" s="44">
        <v>1199</v>
      </c>
      <c r="E138" s="42">
        <v>0</v>
      </c>
      <c r="F138" s="43">
        <v>0</v>
      </c>
      <c r="G138" s="45">
        <f t="shared" si="4"/>
        <v>0</v>
      </c>
      <c r="H138" s="42">
        <v>0</v>
      </c>
      <c r="I138" s="43">
        <v>0</v>
      </c>
      <c r="J138" s="45">
        <f t="shared" si="5"/>
        <v>0</v>
      </c>
      <c r="K138" s="16"/>
    </row>
    <row r="139" spans="1:11" s="1" customFormat="1" ht="16.149999999999999" customHeight="1" x14ac:dyDescent="0.25">
      <c r="A139" s="98" t="s">
        <v>127</v>
      </c>
      <c r="B139" s="42">
        <v>99</v>
      </c>
      <c r="C139" s="43">
        <v>0</v>
      </c>
      <c r="D139" s="44">
        <v>99</v>
      </c>
      <c r="E139" s="42">
        <v>0</v>
      </c>
      <c r="F139" s="43">
        <v>0</v>
      </c>
      <c r="G139" s="45">
        <f t="shared" si="4"/>
        <v>0</v>
      </c>
      <c r="H139" s="42">
        <v>0</v>
      </c>
      <c r="I139" s="43">
        <v>0</v>
      </c>
      <c r="J139" s="45">
        <f t="shared" si="5"/>
        <v>0</v>
      </c>
      <c r="K139" s="16"/>
    </row>
    <row r="140" spans="1:11" s="1" customFormat="1" ht="16.149999999999999" customHeight="1" x14ac:dyDescent="0.25">
      <c r="A140" s="98" t="s">
        <v>128</v>
      </c>
      <c r="B140" s="42">
        <v>390</v>
      </c>
      <c r="C140" s="43">
        <v>0</v>
      </c>
      <c r="D140" s="44">
        <v>390</v>
      </c>
      <c r="E140" s="42">
        <v>0</v>
      </c>
      <c r="F140" s="43">
        <v>0</v>
      </c>
      <c r="G140" s="45">
        <f t="shared" si="4"/>
        <v>0</v>
      </c>
      <c r="H140" s="42">
        <v>0</v>
      </c>
      <c r="I140" s="43">
        <v>0</v>
      </c>
      <c r="J140" s="45">
        <f t="shared" si="5"/>
        <v>0</v>
      </c>
      <c r="K140" s="16"/>
    </row>
    <row r="141" spans="1:11" s="1" customFormat="1" ht="16.149999999999999" customHeight="1" x14ac:dyDescent="0.25">
      <c r="A141" s="106" t="s">
        <v>129</v>
      </c>
      <c r="B141" s="42">
        <v>0</v>
      </c>
      <c r="C141" s="43">
        <v>0</v>
      </c>
      <c r="D141" s="44">
        <v>0</v>
      </c>
      <c r="E141" s="42">
        <v>0</v>
      </c>
      <c r="F141" s="43">
        <v>0</v>
      </c>
      <c r="G141" s="45">
        <f t="shared" si="4"/>
        <v>0</v>
      </c>
      <c r="H141" s="42">
        <v>0</v>
      </c>
      <c r="I141" s="43">
        <v>0</v>
      </c>
      <c r="J141" s="45">
        <f t="shared" si="5"/>
        <v>0</v>
      </c>
      <c r="K141" s="16"/>
    </row>
    <row r="142" spans="1:11" s="1" customFormat="1" ht="16.149999999999999" customHeight="1" x14ac:dyDescent="0.25">
      <c r="A142" s="100" t="s">
        <v>130</v>
      </c>
      <c r="B142" s="46">
        <v>102</v>
      </c>
      <c r="C142" s="47">
        <v>0</v>
      </c>
      <c r="D142" s="48">
        <v>102</v>
      </c>
      <c r="E142" s="46">
        <v>100</v>
      </c>
      <c r="F142" s="47">
        <v>0</v>
      </c>
      <c r="G142" s="45">
        <f t="shared" si="4"/>
        <v>100</v>
      </c>
      <c r="H142" s="42">
        <v>100</v>
      </c>
      <c r="I142" s="43">
        <v>0</v>
      </c>
      <c r="J142" s="45">
        <f t="shared" si="5"/>
        <v>100</v>
      </c>
      <c r="K142" s="15"/>
    </row>
    <row r="143" spans="1:11" s="1" customFormat="1" ht="16.149999999999999" customHeight="1" x14ac:dyDescent="0.25">
      <c r="A143" s="100" t="s">
        <v>131</v>
      </c>
      <c r="B143" s="37">
        <f>SUM(B144:B150)</f>
        <v>13754</v>
      </c>
      <c r="C143" s="38">
        <v>0</v>
      </c>
      <c r="D143" s="39">
        <f>SUM(D144:D150)</f>
        <v>13754</v>
      </c>
      <c r="E143" s="40">
        <f>SUM(E144:E150)</f>
        <v>13581</v>
      </c>
      <c r="F143" s="38">
        <v>0</v>
      </c>
      <c r="G143" s="41">
        <f t="shared" si="4"/>
        <v>13581</v>
      </c>
      <c r="H143" s="37">
        <f>SUM(H144:H150)</f>
        <v>13581</v>
      </c>
      <c r="I143" s="38">
        <v>0</v>
      </c>
      <c r="J143" s="41">
        <f t="shared" si="5"/>
        <v>13581</v>
      </c>
      <c r="K143" s="7"/>
    </row>
    <row r="144" spans="1:11" s="1" customFormat="1" ht="16.149999999999999" customHeight="1" x14ac:dyDescent="0.25">
      <c r="A144" s="101" t="s">
        <v>132</v>
      </c>
      <c r="B144" s="42">
        <v>0</v>
      </c>
      <c r="C144" s="43">
        <v>0</v>
      </c>
      <c r="D144" s="44">
        <v>0</v>
      </c>
      <c r="E144" s="42">
        <v>0</v>
      </c>
      <c r="F144" s="43">
        <v>0</v>
      </c>
      <c r="G144" s="45">
        <f t="shared" si="4"/>
        <v>0</v>
      </c>
      <c r="H144" s="42">
        <v>0</v>
      </c>
      <c r="I144" s="43">
        <v>0</v>
      </c>
      <c r="J144" s="45">
        <f t="shared" si="5"/>
        <v>0</v>
      </c>
      <c r="K144" s="14"/>
    </row>
    <row r="145" spans="1:12" s="1" customFormat="1" ht="16.149999999999999" customHeight="1" x14ac:dyDescent="0.25">
      <c r="A145" s="101" t="s">
        <v>133</v>
      </c>
      <c r="B145" s="42">
        <v>260</v>
      </c>
      <c r="C145" s="43">
        <v>0</v>
      </c>
      <c r="D145" s="44">
        <v>260</v>
      </c>
      <c r="E145" s="42">
        <v>260</v>
      </c>
      <c r="F145" s="43">
        <v>0</v>
      </c>
      <c r="G145" s="45">
        <f t="shared" si="4"/>
        <v>260</v>
      </c>
      <c r="H145" s="42">
        <v>260</v>
      </c>
      <c r="I145" s="43">
        <v>0</v>
      </c>
      <c r="J145" s="45">
        <f t="shared" si="5"/>
        <v>260</v>
      </c>
      <c r="K145" s="14"/>
    </row>
    <row r="146" spans="1:12" s="1" customFormat="1" ht="16.149999999999999" customHeight="1" x14ac:dyDescent="0.25">
      <c r="A146" s="101" t="s">
        <v>134</v>
      </c>
      <c r="B146" s="42">
        <v>21</v>
      </c>
      <c r="C146" s="43">
        <v>0</v>
      </c>
      <c r="D146" s="44">
        <v>21</v>
      </c>
      <c r="E146" s="42">
        <v>21</v>
      </c>
      <c r="F146" s="43">
        <v>0</v>
      </c>
      <c r="G146" s="45">
        <f t="shared" si="4"/>
        <v>21</v>
      </c>
      <c r="H146" s="42">
        <v>21</v>
      </c>
      <c r="I146" s="43">
        <v>0</v>
      </c>
      <c r="J146" s="45">
        <f t="shared" si="5"/>
        <v>21</v>
      </c>
      <c r="K146" s="14"/>
    </row>
    <row r="147" spans="1:12" s="1" customFormat="1" ht="16.149999999999999" customHeight="1" x14ac:dyDescent="0.25">
      <c r="A147" s="101" t="s">
        <v>135</v>
      </c>
      <c r="B147" s="42">
        <v>13273</v>
      </c>
      <c r="C147" s="43">
        <v>0</v>
      </c>
      <c r="D147" s="44">
        <v>13273</v>
      </c>
      <c r="E147" s="42">
        <v>13300</v>
      </c>
      <c r="F147" s="43">
        <v>0</v>
      </c>
      <c r="G147" s="45">
        <f t="shared" si="4"/>
        <v>13300</v>
      </c>
      <c r="H147" s="42">
        <v>13300</v>
      </c>
      <c r="I147" s="43">
        <v>0</v>
      </c>
      <c r="J147" s="45">
        <f t="shared" si="5"/>
        <v>13300</v>
      </c>
      <c r="K147" s="14"/>
    </row>
    <row r="148" spans="1:12" s="1" customFormat="1" ht="16.149999999999999" customHeight="1" x14ac:dyDescent="0.25">
      <c r="A148" s="101" t="s">
        <v>136</v>
      </c>
      <c r="B148" s="42">
        <v>0</v>
      </c>
      <c r="C148" s="43">
        <v>0</v>
      </c>
      <c r="D148" s="44">
        <v>0</v>
      </c>
      <c r="E148" s="42">
        <v>0</v>
      </c>
      <c r="F148" s="43">
        <v>0</v>
      </c>
      <c r="G148" s="45">
        <f t="shared" si="4"/>
        <v>0</v>
      </c>
      <c r="H148" s="42">
        <v>0</v>
      </c>
      <c r="I148" s="43">
        <v>0</v>
      </c>
      <c r="J148" s="45">
        <f t="shared" si="5"/>
        <v>0</v>
      </c>
      <c r="K148" s="14"/>
    </row>
    <row r="149" spans="1:12" s="1" customFormat="1" ht="16.149999999999999" customHeight="1" x14ac:dyDescent="0.25">
      <c r="A149" s="102" t="s">
        <v>137</v>
      </c>
      <c r="B149" s="42">
        <v>200</v>
      </c>
      <c r="C149" s="43">
        <v>0</v>
      </c>
      <c r="D149" s="44">
        <v>200</v>
      </c>
      <c r="E149" s="42">
        <v>0</v>
      </c>
      <c r="F149" s="43">
        <v>0</v>
      </c>
      <c r="G149" s="45">
        <f t="shared" si="4"/>
        <v>0</v>
      </c>
      <c r="H149" s="42">
        <v>0</v>
      </c>
      <c r="I149" s="43">
        <v>0</v>
      </c>
      <c r="J149" s="45">
        <f t="shared" si="5"/>
        <v>0</v>
      </c>
      <c r="K149" s="14"/>
    </row>
    <row r="150" spans="1:12" s="1" customFormat="1" ht="16.149999999999999" customHeight="1" x14ac:dyDescent="0.25">
      <c r="A150" s="101" t="s">
        <v>138</v>
      </c>
      <c r="B150" s="42">
        <v>0</v>
      </c>
      <c r="C150" s="43">
        <v>0</v>
      </c>
      <c r="D150" s="44">
        <v>0</v>
      </c>
      <c r="E150" s="42">
        <v>0</v>
      </c>
      <c r="F150" s="43">
        <v>0</v>
      </c>
      <c r="G150" s="45">
        <f t="shared" si="4"/>
        <v>0</v>
      </c>
      <c r="H150" s="42">
        <v>0</v>
      </c>
      <c r="I150" s="43">
        <v>0</v>
      </c>
      <c r="J150" s="45">
        <f t="shared" si="5"/>
        <v>0</v>
      </c>
      <c r="K150" s="14"/>
      <c r="L150" s="2"/>
    </row>
    <row r="151" spans="1:12" s="1" customFormat="1" ht="16.149999999999999" customHeight="1" x14ac:dyDescent="0.25">
      <c r="A151" s="92" t="s">
        <v>139</v>
      </c>
      <c r="B151" s="37">
        <f>SUM(B152:B158)</f>
        <v>0</v>
      </c>
      <c r="C151" s="38">
        <f>SUM(C152:C158)</f>
        <v>0</v>
      </c>
      <c r="D151" s="39">
        <f>SUM(D152:D158)</f>
        <v>0</v>
      </c>
      <c r="E151" s="40">
        <f>SUM(E152:E158)</f>
        <v>0</v>
      </c>
      <c r="F151" s="38">
        <v>0</v>
      </c>
      <c r="G151" s="41">
        <f t="shared" si="4"/>
        <v>0</v>
      </c>
      <c r="H151" s="37">
        <v>0</v>
      </c>
      <c r="I151" s="38">
        <v>0</v>
      </c>
      <c r="J151" s="41">
        <f t="shared" si="5"/>
        <v>0</v>
      </c>
      <c r="K151" s="7"/>
    </row>
    <row r="152" spans="1:12" s="1" customFormat="1" ht="16.149999999999999" customHeight="1" x14ac:dyDescent="0.25">
      <c r="A152" s="92" t="s">
        <v>140</v>
      </c>
      <c r="B152" s="46">
        <v>0</v>
      </c>
      <c r="C152" s="47">
        <v>0</v>
      </c>
      <c r="D152" s="48">
        <v>0</v>
      </c>
      <c r="E152" s="46">
        <v>0</v>
      </c>
      <c r="F152" s="47">
        <v>0</v>
      </c>
      <c r="G152" s="50">
        <f t="shared" si="4"/>
        <v>0</v>
      </c>
      <c r="H152" s="46">
        <v>0</v>
      </c>
      <c r="I152" s="47">
        <v>0</v>
      </c>
      <c r="J152" s="50">
        <f t="shared" si="5"/>
        <v>0</v>
      </c>
      <c r="K152" s="18"/>
    </row>
    <row r="153" spans="1:12" s="1" customFormat="1" ht="16.149999999999999" customHeight="1" x14ac:dyDescent="0.25">
      <c r="A153" s="90" t="s">
        <v>141</v>
      </c>
      <c r="B153" s="46">
        <v>0</v>
      </c>
      <c r="C153" s="47">
        <v>0</v>
      </c>
      <c r="D153" s="48">
        <v>0</v>
      </c>
      <c r="E153" s="46">
        <v>0</v>
      </c>
      <c r="F153" s="47">
        <v>0</v>
      </c>
      <c r="G153" s="50">
        <f t="shared" si="4"/>
        <v>0</v>
      </c>
      <c r="H153" s="46">
        <v>0</v>
      </c>
      <c r="I153" s="47">
        <v>0</v>
      </c>
      <c r="J153" s="50">
        <f t="shared" si="5"/>
        <v>0</v>
      </c>
      <c r="K153" s="15"/>
    </row>
    <row r="154" spans="1:12" s="1" customFormat="1" ht="16.149999999999999" customHeight="1" x14ac:dyDescent="0.25">
      <c r="A154" s="90" t="s">
        <v>142</v>
      </c>
      <c r="B154" s="46">
        <v>0</v>
      </c>
      <c r="C154" s="47">
        <v>0</v>
      </c>
      <c r="D154" s="48">
        <v>0</v>
      </c>
      <c r="E154" s="46">
        <v>0</v>
      </c>
      <c r="F154" s="47">
        <v>0</v>
      </c>
      <c r="G154" s="50">
        <f t="shared" si="4"/>
        <v>0</v>
      </c>
      <c r="H154" s="46">
        <v>0</v>
      </c>
      <c r="I154" s="47">
        <v>0</v>
      </c>
      <c r="J154" s="50">
        <f t="shared" si="5"/>
        <v>0</v>
      </c>
      <c r="K154" s="15"/>
    </row>
    <row r="155" spans="1:12" s="1" customFormat="1" ht="16.149999999999999" customHeight="1" x14ac:dyDescent="0.25">
      <c r="A155" s="90" t="s">
        <v>143</v>
      </c>
      <c r="B155" s="46">
        <v>0</v>
      </c>
      <c r="C155" s="47">
        <v>0</v>
      </c>
      <c r="D155" s="48">
        <v>0</v>
      </c>
      <c r="E155" s="46">
        <v>0</v>
      </c>
      <c r="F155" s="47">
        <v>0</v>
      </c>
      <c r="G155" s="50">
        <f t="shared" si="4"/>
        <v>0</v>
      </c>
      <c r="H155" s="46">
        <v>0</v>
      </c>
      <c r="I155" s="47">
        <v>0</v>
      </c>
      <c r="J155" s="50">
        <f t="shared" si="5"/>
        <v>0</v>
      </c>
      <c r="K155" s="15"/>
    </row>
    <row r="156" spans="1:12" s="1" customFormat="1" ht="16.149999999999999" customHeight="1" x14ac:dyDescent="0.25">
      <c r="A156" s="90" t="s">
        <v>144</v>
      </c>
      <c r="B156" s="46">
        <v>0</v>
      </c>
      <c r="C156" s="47">
        <v>0</v>
      </c>
      <c r="D156" s="48">
        <v>0</v>
      </c>
      <c r="E156" s="46">
        <v>0</v>
      </c>
      <c r="F156" s="47">
        <v>0</v>
      </c>
      <c r="G156" s="50">
        <f t="shared" si="4"/>
        <v>0</v>
      </c>
      <c r="H156" s="46">
        <v>0</v>
      </c>
      <c r="I156" s="47">
        <v>0</v>
      </c>
      <c r="J156" s="50">
        <f t="shared" si="5"/>
        <v>0</v>
      </c>
      <c r="K156" s="15"/>
    </row>
    <row r="157" spans="1:12" s="1" customFormat="1" ht="16.149999999999999" customHeight="1" x14ac:dyDescent="0.25">
      <c r="A157" s="90" t="s">
        <v>145</v>
      </c>
      <c r="B157" s="46">
        <v>0</v>
      </c>
      <c r="C157" s="47">
        <v>0</v>
      </c>
      <c r="D157" s="48">
        <v>0</v>
      </c>
      <c r="E157" s="46">
        <v>0</v>
      </c>
      <c r="F157" s="47">
        <v>0</v>
      </c>
      <c r="G157" s="50">
        <f t="shared" si="4"/>
        <v>0</v>
      </c>
      <c r="H157" s="46">
        <v>0</v>
      </c>
      <c r="I157" s="47">
        <v>0</v>
      </c>
      <c r="J157" s="50">
        <f t="shared" si="5"/>
        <v>0</v>
      </c>
      <c r="K157" s="15"/>
    </row>
    <row r="158" spans="1:12" s="1" customFormat="1" ht="16.149999999999999" customHeight="1" x14ac:dyDescent="0.25">
      <c r="A158" s="90" t="s">
        <v>146</v>
      </c>
      <c r="B158" s="46">
        <v>0</v>
      </c>
      <c r="C158" s="47">
        <v>0</v>
      </c>
      <c r="D158" s="48">
        <v>0</v>
      </c>
      <c r="E158" s="46">
        <v>0</v>
      </c>
      <c r="F158" s="47">
        <v>0</v>
      </c>
      <c r="G158" s="50">
        <f t="shared" si="4"/>
        <v>0</v>
      </c>
      <c r="H158" s="46">
        <v>0</v>
      </c>
      <c r="I158" s="47">
        <v>0</v>
      </c>
      <c r="J158" s="50">
        <f t="shared" si="5"/>
        <v>0</v>
      </c>
      <c r="K158" s="15"/>
    </row>
    <row r="159" spans="1:12" s="1" customFormat="1" ht="16.149999999999999" customHeight="1" x14ac:dyDescent="0.25">
      <c r="A159" s="100" t="s">
        <v>147</v>
      </c>
      <c r="B159" s="37">
        <f>SUM(B160,B161)</f>
        <v>0</v>
      </c>
      <c r="C159" s="38">
        <f>SUM(C160,C161)</f>
        <v>0</v>
      </c>
      <c r="D159" s="39">
        <f>SUM(D160,D161)</f>
        <v>0</v>
      </c>
      <c r="E159" s="40">
        <f>SUM(E160,E161)</f>
        <v>0</v>
      </c>
      <c r="F159" s="38">
        <v>0</v>
      </c>
      <c r="G159" s="41">
        <f t="shared" si="4"/>
        <v>0</v>
      </c>
      <c r="H159" s="37">
        <v>0</v>
      </c>
      <c r="I159" s="38">
        <v>0</v>
      </c>
      <c r="J159" s="41">
        <f t="shared" si="5"/>
        <v>0</v>
      </c>
      <c r="K159" s="8"/>
      <c r="L159" s="2"/>
    </row>
    <row r="160" spans="1:12" s="1" customFormat="1" ht="16.149999999999999" customHeight="1" x14ac:dyDescent="0.25">
      <c r="A160" s="100" t="s">
        <v>147</v>
      </c>
      <c r="B160" s="46">
        <v>0</v>
      </c>
      <c r="C160" s="47">
        <v>0</v>
      </c>
      <c r="D160" s="48">
        <v>0</v>
      </c>
      <c r="E160" s="46">
        <v>0</v>
      </c>
      <c r="F160" s="47">
        <v>0</v>
      </c>
      <c r="G160" s="50">
        <f t="shared" si="4"/>
        <v>0</v>
      </c>
      <c r="H160" s="46">
        <v>0</v>
      </c>
      <c r="I160" s="47">
        <v>0</v>
      </c>
      <c r="J160" s="50">
        <f t="shared" si="5"/>
        <v>0</v>
      </c>
      <c r="K160" s="15"/>
      <c r="L160" s="2"/>
    </row>
    <row r="161" spans="1:12" s="1" customFormat="1" ht="16.149999999999999" customHeight="1" x14ac:dyDescent="0.25">
      <c r="A161" s="100" t="s">
        <v>148</v>
      </c>
      <c r="B161" s="46">
        <v>0</v>
      </c>
      <c r="C161" s="47">
        <v>0</v>
      </c>
      <c r="D161" s="48">
        <v>0</v>
      </c>
      <c r="E161" s="46">
        <v>0</v>
      </c>
      <c r="F161" s="47">
        <v>0</v>
      </c>
      <c r="G161" s="50">
        <f t="shared" si="4"/>
        <v>0</v>
      </c>
      <c r="H161" s="46">
        <v>0</v>
      </c>
      <c r="I161" s="47">
        <v>0</v>
      </c>
      <c r="J161" s="50">
        <f t="shared" si="5"/>
        <v>0</v>
      </c>
      <c r="K161" s="15"/>
      <c r="L161" s="2"/>
    </row>
    <row r="162" spans="1:12" s="1" customFormat="1" ht="16.149999999999999" customHeight="1" x14ac:dyDescent="0.25">
      <c r="A162" s="92" t="s">
        <v>149</v>
      </c>
      <c r="B162" s="37">
        <f>SUM(B164,B168,B170)</f>
        <v>61193</v>
      </c>
      <c r="C162" s="38">
        <v>0</v>
      </c>
      <c r="D162" s="39">
        <f>SUM(D164,D168,D170)</f>
        <v>61193</v>
      </c>
      <c r="E162" s="40">
        <f>SUM(E164,E168,E170)</f>
        <v>58650</v>
      </c>
      <c r="F162" s="38">
        <v>0</v>
      </c>
      <c r="G162" s="41">
        <f t="shared" si="4"/>
        <v>58650</v>
      </c>
      <c r="H162" s="37">
        <f>SUM(H164,H168,H170)</f>
        <v>56000</v>
      </c>
      <c r="I162" s="38">
        <v>0</v>
      </c>
      <c r="J162" s="41">
        <f t="shared" si="5"/>
        <v>56000</v>
      </c>
      <c r="K162" s="7"/>
    </row>
    <row r="163" spans="1:12" s="1" customFormat="1" ht="16.149999999999999" customHeight="1" x14ac:dyDescent="0.25">
      <c r="A163" s="90" t="s">
        <v>150</v>
      </c>
      <c r="B163" s="37">
        <f>SUM(B164,B168)</f>
        <v>44230</v>
      </c>
      <c r="C163" s="38">
        <v>0</v>
      </c>
      <c r="D163" s="39">
        <f>SUM(D164,D168)</f>
        <v>44230</v>
      </c>
      <c r="E163" s="37">
        <f>SUM(E164)</f>
        <v>43700</v>
      </c>
      <c r="F163" s="38">
        <v>0</v>
      </c>
      <c r="G163" s="41">
        <f t="shared" si="4"/>
        <v>43700</v>
      </c>
      <c r="H163" s="37">
        <f>SUM(H164)</f>
        <v>44000</v>
      </c>
      <c r="I163" s="38">
        <v>0</v>
      </c>
      <c r="J163" s="41">
        <f t="shared" si="5"/>
        <v>44000</v>
      </c>
      <c r="K163" s="8"/>
    </row>
    <row r="164" spans="1:12" s="1" customFormat="1" ht="16.149999999999999" customHeight="1" x14ac:dyDescent="0.25">
      <c r="A164" s="100" t="s">
        <v>151</v>
      </c>
      <c r="B164" s="37">
        <f>SUM(B165,B166,B167)</f>
        <v>44230</v>
      </c>
      <c r="C164" s="38">
        <v>0</v>
      </c>
      <c r="D164" s="39">
        <f>SUM(D165,D166,D167)</f>
        <v>44230</v>
      </c>
      <c r="E164" s="37">
        <f>SUM(E165:E169)</f>
        <v>43700</v>
      </c>
      <c r="F164" s="38">
        <v>0</v>
      </c>
      <c r="G164" s="41">
        <f t="shared" si="4"/>
        <v>43700</v>
      </c>
      <c r="H164" s="37">
        <f>SUM(H165:H169)</f>
        <v>44000</v>
      </c>
      <c r="I164" s="38">
        <v>0</v>
      </c>
      <c r="J164" s="41">
        <f t="shared" si="5"/>
        <v>44000</v>
      </c>
      <c r="K164" s="8"/>
    </row>
    <row r="165" spans="1:12" s="1" customFormat="1" ht="16.149999999999999" customHeight="1" x14ac:dyDescent="0.25">
      <c r="A165" s="94" t="s">
        <v>152</v>
      </c>
      <c r="B165" s="42">
        <v>42020</v>
      </c>
      <c r="C165" s="43">
        <v>0</v>
      </c>
      <c r="D165" s="44">
        <v>42020</v>
      </c>
      <c r="E165" s="42">
        <v>43000</v>
      </c>
      <c r="F165" s="43">
        <v>0</v>
      </c>
      <c r="G165" s="45">
        <f t="shared" si="4"/>
        <v>43000</v>
      </c>
      <c r="H165" s="42">
        <v>44000</v>
      </c>
      <c r="I165" s="43">
        <v>0</v>
      </c>
      <c r="J165" s="45">
        <f t="shared" si="5"/>
        <v>44000</v>
      </c>
      <c r="K165" s="14"/>
    </row>
    <row r="166" spans="1:12" s="1" customFormat="1" ht="16.149999999999999" customHeight="1" x14ac:dyDescent="0.25">
      <c r="A166" s="94" t="s">
        <v>153</v>
      </c>
      <c r="B166" s="42">
        <v>2210</v>
      </c>
      <c r="C166" s="43">
        <v>0</v>
      </c>
      <c r="D166" s="44">
        <v>2210</v>
      </c>
      <c r="E166" s="42">
        <v>700</v>
      </c>
      <c r="F166" s="43">
        <v>0</v>
      </c>
      <c r="G166" s="45">
        <f t="shared" si="4"/>
        <v>700</v>
      </c>
      <c r="H166" s="42">
        <v>0</v>
      </c>
      <c r="I166" s="43">
        <v>0</v>
      </c>
      <c r="J166" s="45">
        <f t="shared" si="5"/>
        <v>0</v>
      </c>
      <c r="K166" s="14"/>
    </row>
    <row r="167" spans="1:12" s="1" customFormat="1" ht="16.149999999999999" customHeight="1" x14ac:dyDescent="0.25">
      <c r="A167" s="94" t="s">
        <v>154</v>
      </c>
      <c r="B167" s="65">
        <v>0</v>
      </c>
      <c r="C167" s="66">
        <v>0</v>
      </c>
      <c r="D167" s="67">
        <v>0</v>
      </c>
      <c r="E167" s="65">
        <v>0</v>
      </c>
      <c r="F167" s="66">
        <v>0</v>
      </c>
      <c r="G167" s="45">
        <f t="shared" si="4"/>
        <v>0</v>
      </c>
      <c r="H167" s="42">
        <v>0</v>
      </c>
      <c r="I167" s="43">
        <v>0</v>
      </c>
      <c r="J167" s="45">
        <f t="shared" si="5"/>
        <v>0</v>
      </c>
      <c r="K167" s="9"/>
    </row>
    <row r="168" spans="1:12" s="1" customFormat="1" ht="16.149999999999999" customHeight="1" x14ac:dyDescent="0.25">
      <c r="A168" s="99" t="s">
        <v>155</v>
      </c>
      <c r="B168" s="37">
        <f>SUM(B169:B169)</f>
        <v>0</v>
      </c>
      <c r="C168" s="38">
        <f>SUM(C169:C169)</f>
        <v>0</v>
      </c>
      <c r="D168" s="39">
        <f>SUM(D169:D169)</f>
        <v>0</v>
      </c>
      <c r="E168" s="37"/>
      <c r="F168" s="38">
        <v>0</v>
      </c>
      <c r="G168" s="41">
        <f t="shared" si="4"/>
        <v>0</v>
      </c>
      <c r="H168" s="37">
        <v>0</v>
      </c>
      <c r="I168" s="38">
        <v>0</v>
      </c>
      <c r="J168" s="41">
        <f t="shared" si="5"/>
        <v>0</v>
      </c>
      <c r="K168" s="8"/>
    </row>
    <row r="169" spans="1:12" s="1" customFormat="1" ht="16.149999999999999" customHeight="1" x14ac:dyDescent="0.25">
      <c r="A169" s="93" t="s">
        <v>156</v>
      </c>
      <c r="B169" s="65">
        <v>0</v>
      </c>
      <c r="C169" s="66">
        <v>0</v>
      </c>
      <c r="D169" s="67">
        <v>0</v>
      </c>
      <c r="E169" s="65"/>
      <c r="F169" s="66">
        <v>0</v>
      </c>
      <c r="G169" s="68">
        <f t="shared" si="4"/>
        <v>0</v>
      </c>
      <c r="H169" s="65">
        <v>0</v>
      </c>
      <c r="I169" s="66">
        <v>0</v>
      </c>
      <c r="J169" s="68">
        <f t="shared" si="5"/>
        <v>0</v>
      </c>
      <c r="K169" s="9"/>
    </row>
    <row r="170" spans="1:12" s="1" customFormat="1" ht="16.149999999999999" customHeight="1" x14ac:dyDescent="0.25">
      <c r="A170" s="90" t="s">
        <v>157</v>
      </c>
      <c r="B170" s="37">
        <f>SUM(B171,B172,B174,B175,B177)</f>
        <v>16963</v>
      </c>
      <c r="C170" s="38">
        <f>SUM(C171,C172,C174,C175,C177)</f>
        <v>0</v>
      </c>
      <c r="D170" s="39">
        <f>SUM(D171,D172,D174,D175,D177)</f>
        <v>16963</v>
      </c>
      <c r="E170" s="37">
        <f>SUM(E171:E177)</f>
        <v>14950</v>
      </c>
      <c r="F170" s="38">
        <v>0</v>
      </c>
      <c r="G170" s="41">
        <f t="shared" si="4"/>
        <v>14950</v>
      </c>
      <c r="H170" s="37">
        <f>SUM(H171:H177)</f>
        <v>12000</v>
      </c>
      <c r="I170" s="38">
        <v>0</v>
      </c>
      <c r="J170" s="41">
        <f t="shared" si="5"/>
        <v>12000</v>
      </c>
      <c r="K170" s="8"/>
    </row>
    <row r="171" spans="1:12" s="1" customFormat="1" ht="16.149999999999999" customHeight="1" x14ac:dyDescent="0.25">
      <c r="A171" s="107" t="s">
        <v>158</v>
      </c>
      <c r="B171" s="42">
        <v>2164</v>
      </c>
      <c r="C171" s="43">
        <v>0</v>
      </c>
      <c r="D171" s="44">
        <v>2164</v>
      </c>
      <c r="E171" s="42">
        <v>0</v>
      </c>
      <c r="F171" s="43">
        <v>0</v>
      </c>
      <c r="G171" s="68">
        <f t="shared" si="4"/>
        <v>0</v>
      </c>
      <c r="H171" s="65">
        <v>0</v>
      </c>
      <c r="I171" s="66">
        <v>0</v>
      </c>
      <c r="J171" s="68">
        <f t="shared" si="5"/>
        <v>0</v>
      </c>
      <c r="K171" s="14"/>
    </row>
    <row r="172" spans="1:12" s="1" customFormat="1" ht="16.149999999999999" customHeight="1" x14ac:dyDescent="0.25">
      <c r="A172" s="107" t="s">
        <v>159</v>
      </c>
      <c r="B172" s="42">
        <v>4028</v>
      </c>
      <c r="C172" s="43">
        <v>0</v>
      </c>
      <c r="D172" s="44">
        <v>4028</v>
      </c>
      <c r="E172" s="42">
        <v>500</v>
      </c>
      <c r="F172" s="43">
        <v>0</v>
      </c>
      <c r="G172" s="68">
        <f t="shared" si="4"/>
        <v>500</v>
      </c>
      <c r="H172" s="65">
        <v>0</v>
      </c>
      <c r="I172" s="66">
        <v>0</v>
      </c>
      <c r="J172" s="68">
        <f t="shared" si="5"/>
        <v>0</v>
      </c>
      <c r="K172" s="14"/>
    </row>
    <row r="173" spans="1:12" s="1" customFormat="1" ht="16.149999999999999" customHeight="1" x14ac:dyDescent="0.25">
      <c r="A173" s="107" t="s">
        <v>160</v>
      </c>
      <c r="B173" s="42">
        <v>1112</v>
      </c>
      <c r="C173" s="43">
        <v>0</v>
      </c>
      <c r="D173" s="44">
        <v>1112</v>
      </c>
      <c r="E173" s="42">
        <v>0</v>
      </c>
      <c r="F173" s="43">
        <v>0</v>
      </c>
      <c r="G173" s="68">
        <f t="shared" si="4"/>
        <v>0</v>
      </c>
      <c r="H173" s="65">
        <v>0</v>
      </c>
      <c r="I173" s="66">
        <v>0</v>
      </c>
      <c r="J173" s="68">
        <f t="shared" si="5"/>
        <v>0</v>
      </c>
      <c r="K173" s="14"/>
    </row>
    <row r="174" spans="1:12" s="1" customFormat="1" ht="16.149999999999999" customHeight="1" x14ac:dyDescent="0.25">
      <c r="A174" s="107" t="s">
        <v>179</v>
      </c>
      <c r="B174" s="42">
        <v>0</v>
      </c>
      <c r="C174" s="43">
        <v>0</v>
      </c>
      <c r="D174" s="44">
        <v>0</v>
      </c>
      <c r="E174" s="42">
        <v>0</v>
      </c>
      <c r="F174" s="43">
        <v>0</v>
      </c>
      <c r="G174" s="68">
        <f t="shared" si="4"/>
        <v>0</v>
      </c>
      <c r="H174" s="65">
        <v>0</v>
      </c>
      <c r="I174" s="66">
        <v>0</v>
      </c>
      <c r="J174" s="68">
        <f t="shared" si="5"/>
        <v>0</v>
      </c>
      <c r="K174" s="14"/>
    </row>
    <row r="175" spans="1:12" s="1" customFormat="1" ht="16.149999999999999" customHeight="1" x14ac:dyDescent="0.25">
      <c r="A175" s="108" t="s">
        <v>180</v>
      </c>
      <c r="B175" s="42">
        <v>10091</v>
      </c>
      <c r="C175" s="43">
        <v>0</v>
      </c>
      <c r="D175" s="44">
        <v>10091</v>
      </c>
      <c r="E175" s="42">
        <v>14000</v>
      </c>
      <c r="F175" s="43">
        <v>0</v>
      </c>
      <c r="G175" s="68">
        <f t="shared" si="4"/>
        <v>14000</v>
      </c>
      <c r="H175" s="65">
        <v>12000</v>
      </c>
      <c r="I175" s="66">
        <v>0</v>
      </c>
      <c r="J175" s="68">
        <f t="shared" si="5"/>
        <v>12000</v>
      </c>
      <c r="K175" s="14"/>
    </row>
    <row r="176" spans="1:12" s="1" customFormat="1" ht="16.149999999999999" customHeight="1" x14ac:dyDescent="0.25">
      <c r="A176" s="107" t="s">
        <v>160</v>
      </c>
      <c r="B176" s="42">
        <v>811</v>
      </c>
      <c r="C176" s="43">
        <v>0</v>
      </c>
      <c r="D176" s="44">
        <v>811</v>
      </c>
      <c r="E176" s="42">
        <v>0</v>
      </c>
      <c r="F176" s="43">
        <v>0</v>
      </c>
      <c r="G176" s="68">
        <f t="shared" si="4"/>
        <v>0</v>
      </c>
      <c r="H176" s="65">
        <v>0</v>
      </c>
      <c r="I176" s="66">
        <v>0</v>
      </c>
      <c r="J176" s="68">
        <f t="shared" si="5"/>
        <v>0</v>
      </c>
      <c r="K176" s="14"/>
    </row>
    <row r="177" spans="1:11" s="1" customFormat="1" ht="16.149999999999999" customHeight="1" thickBot="1" x14ac:dyDescent="0.3">
      <c r="A177" s="109" t="s">
        <v>161</v>
      </c>
      <c r="B177" s="69">
        <v>680</v>
      </c>
      <c r="C177" s="70">
        <v>0</v>
      </c>
      <c r="D177" s="71">
        <v>680</v>
      </c>
      <c r="E177" s="69">
        <v>450</v>
      </c>
      <c r="F177" s="70">
        <v>0</v>
      </c>
      <c r="G177" s="72">
        <f t="shared" si="4"/>
        <v>450</v>
      </c>
      <c r="H177" s="73">
        <v>0</v>
      </c>
      <c r="I177" s="74">
        <v>0</v>
      </c>
      <c r="J177" s="72">
        <f t="shared" si="5"/>
        <v>0</v>
      </c>
      <c r="K177" s="14"/>
    </row>
    <row r="178" spans="1:11" s="1" customFormat="1" ht="16.149999999999999" customHeight="1" thickBot="1" x14ac:dyDescent="0.3">
      <c r="A178" s="110" t="s">
        <v>162</v>
      </c>
      <c r="B178" s="75">
        <f>B110-B6</f>
        <v>332</v>
      </c>
      <c r="C178" s="76">
        <f>C110-C6</f>
        <v>0</v>
      </c>
      <c r="D178" s="77">
        <f>D110-D6</f>
        <v>332</v>
      </c>
      <c r="E178" s="78">
        <f>E110-E6</f>
        <v>0</v>
      </c>
      <c r="F178" s="76">
        <v>0</v>
      </c>
      <c r="G178" s="31">
        <f t="shared" si="4"/>
        <v>0</v>
      </c>
      <c r="H178" s="78">
        <f>H110-H6</f>
        <v>0</v>
      </c>
      <c r="I178" s="76">
        <v>0</v>
      </c>
      <c r="J178" s="31">
        <f t="shared" si="5"/>
        <v>0</v>
      </c>
      <c r="K178" s="13"/>
    </row>
    <row r="179" spans="1:11" s="1" customFormat="1" ht="16.149999999999999" customHeight="1" thickBot="1" x14ac:dyDescent="0.3">
      <c r="A179" s="111" t="s">
        <v>100</v>
      </c>
      <c r="B179" s="79">
        <v>0</v>
      </c>
      <c r="C179" s="80">
        <v>0</v>
      </c>
      <c r="D179" s="81">
        <v>0</v>
      </c>
      <c r="E179" s="79">
        <v>0</v>
      </c>
      <c r="F179" s="79">
        <v>0</v>
      </c>
      <c r="G179" s="82">
        <f t="shared" si="4"/>
        <v>0</v>
      </c>
      <c r="H179" s="79">
        <v>0</v>
      </c>
      <c r="I179" s="79">
        <v>0</v>
      </c>
      <c r="J179" s="82">
        <f t="shared" si="5"/>
        <v>0</v>
      </c>
      <c r="K179" s="19"/>
    </row>
    <row r="180" spans="1:11" s="1" customFormat="1" ht="16.149999999999999" customHeight="1" thickBot="1" x14ac:dyDescent="0.3">
      <c r="A180" s="110" t="s">
        <v>163</v>
      </c>
      <c r="B180" s="83">
        <f>SUM(B178-B179)</f>
        <v>332</v>
      </c>
      <c r="C180" s="84">
        <f>SUM(C178-C179)</f>
        <v>0</v>
      </c>
      <c r="D180" s="85">
        <f>SUM(D178-D179)</f>
        <v>332</v>
      </c>
      <c r="E180" s="86">
        <f>SUM(E178-E179)</f>
        <v>0</v>
      </c>
      <c r="F180" s="84">
        <v>0</v>
      </c>
      <c r="G180" s="31">
        <f t="shared" si="4"/>
        <v>0</v>
      </c>
      <c r="H180" s="86">
        <f>SUM(H178-H179)</f>
        <v>0</v>
      </c>
      <c r="I180" s="84">
        <v>0</v>
      </c>
      <c r="J180" s="31">
        <f t="shared" si="5"/>
        <v>0</v>
      </c>
      <c r="K180" s="13"/>
    </row>
    <row r="181" spans="1:11" x14ac:dyDescent="0.25">
      <c r="K181" s="20"/>
    </row>
    <row r="182" spans="1:11" s="3" customFormat="1" x14ac:dyDescent="0.25">
      <c r="A182" s="21" t="s">
        <v>173</v>
      </c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1" s="3" customFormat="1" x14ac:dyDescent="0.25">
      <c r="A183" s="21" t="s">
        <v>174</v>
      </c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1" x14ac:dyDescent="0.25">
      <c r="A184" s="22" t="s">
        <v>175</v>
      </c>
      <c r="B184" s="23"/>
      <c r="C184" s="22"/>
      <c r="D184" s="22"/>
      <c r="E184" s="22"/>
      <c r="F184" s="22"/>
      <c r="G184" s="22"/>
      <c r="H184" s="22"/>
      <c r="I184" s="23"/>
      <c r="J184" s="23"/>
    </row>
    <row r="185" spans="1:11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1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1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</sheetData>
  <mergeCells count="6">
    <mergeCell ref="H4:J4"/>
    <mergeCell ref="B4:D4"/>
    <mergeCell ref="E4:G4"/>
    <mergeCell ref="A1:J1"/>
    <mergeCell ref="A2:J2"/>
    <mergeCell ref="A3:J3"/>
  </mergeCells>
  <pageMargins left="0.25" right="0.25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Jaskulova</dc:creator>
  <cp:lastModifiedBy>Jiri Stary</cp:lastModifiedBy>
  <cp:lastPrinted>2017-07-27T08:13:32Z</cp:lastPrinted>
  <dcterms:created xsi:type="dcterms:W3CDTF">2017-06-13T11:02:38Z</dcterms:created>
  <dcterms:modified xsi:type="dcterms:W3CDTF">2017-07-27T08:16:46Z</dcterms:modified>
</cp:coreProperties>
</file>