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re-PC\Rozpočet\2018\Rozpočet zveřejnění\"/>
    </mc:Choice>
  </mc:AlternateContent>
  <bookViews>
    <workbookView xWindow="0" yWindow="0" windowWidth="23040" windowHeight="97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F171" i="1" l="1"/>
  <c r="F169" i="1"/>
  <c r="F165" i="1"/>
  <c r="F164" i="1" s="1"/>
  <c r="F160" i="1"/>
  <c r="F152" i="1"/>
  <c r="F144" i="1"/>
  <c r="F133" i="1"/>
  <c r="F119" i="1"/>
  <c r="F113" i="1"/>
  <c r="F109" i="1"/>
  <c r="F107" i="1"/>
  <c r="F102" i="1"/>
  <c r="F97" i="1"/>
  <c r="F90" i="1"/>
  <c r="F85" i="1"/>
  <c r="F78" i="1"/>
  <c r="F60" i="1"/>
  <c r="F56" i="1"/>
  <c r="F52" i="1"/>
  <c r="F49" i="1"/>
  <c r="F42" i="1"/>
  <c r="F30" i="1"/>
  <c r="F25" i="1"/>
  <c r="F22" i="1"/>
  <c r="F16" i="1"/>
  <c r="F8" i="1"/>
  <c r="E171" i="1"/>
  <c r="E169" i="1"/>
  <c r="E160" i="1"/>
  <c r="E152" i="1"/>
  <c r="E133" i="1"/>
  <c r="E109" i="1"/>
  <c r="E107" i="1"/>
  <c r="F21" i="1" l="1"/>
  <c r="F84" i="1"/>
  <c r="F41" i="1"/>
  <c r="F163" i="1"/>
  <c r="F7" i="1"/>
  <c r="F73" i="1"/>
  <c r="F64" i="1" s="1"/>
  <c r="F112" i="1"/>
  <c r="F132" i="1"/>
  <c r="F126" i="1" s="1"/>
  <c r="F6" i="1" l="1"/>
  <c r="E179" i="1"/>
  <c r="E181" i="1" s="1"/>
  <c r="F111" i="1"/>
  <c r="F179" i="1" l="1"/>
  <c r="F181" i="1" s="1"/>
  <c r="D171" i="1"/>
  <c r="D169" i="1"/>
  <c r="D165" i="1"/>
  <c r="D160" i="1"/>
  <c r="D152" i="1"/>
  <c r="D144" i="1"/>
  <c r="D137" i="1"/>
  <c r="D133" i="1"/>
  <c r="D119" i="1"/>
  <c r="D113" i="1"/>
  <c r="D109" i="1"/>
  <c r="D107" i="1"/>
  <c r="D102" i="1"/>
  <c r="D97" i="1"/>
  <c r="D90" i="1"/>
  <c r="D85" i="1"/>
  <c r="D78" i="1"/>
  <c r="D60" i="1"/>
  <c r="D56" i="1"/>
  <c r="D52" i="1"/>
  <c r="D49" i="1"/>
  <c r="D30" i="1"/>
  <c r="D25" i="1"/>
  <c r="D22" i="1"/>
  <c r="D16" i="1"/>
  <c r="D8" i="1"/>
  <c r="D112" i="1" l="1"/>
  <c r="D164" i="1"/>
  <c r="D132" i="1"/>
  <c r="D126" i="1" s="1"/>
  <c r="D73" i="1"/>
  <c r="D64" i="1" s="1"/>
  <c r="D21" i="1"/>
  <c r="D163" i="1"/>
  <c r="D7" i="1"/>
  <c r="D41" i="1"/>
  <c r="D84" i="1"/>
  <c r="D111" i="1" l="1"/>
  <c r="D6" i="1"/>
  <c r="D179" i="1" l="1"/>
  <c r="D181" i="1" s="1"/>
</calcChain>
</file>

<file path=xl/sharedStrings.xml><?xml version="1.0" encoding="utf-8"?>
<sst xmlns="http://schemas.openxmlformats.org/spreadsheetml/2006/main" count="272" uniqueCount="265">
  <si>
    <t>Položka</t>
  </si>
  <si>
    <t>Účtová tř.</t>
  </si>
  <si>
    <t>výkazu</t>
  </si>
  <si>
    <t>SÚ, AÚ</t>
  </si>
  <si>
    <t>A.</t>
  </si>
  <si>
    <t>Náklady VVI celkem</t>
  </si>
  <si>
    <t>A.I.</t>
  </si>
  <si>
    <t>Spotřebované nákupy</t>
  </si>
  <si>
    <t>A.I.1.</t>
  </si>
  <si>
    <t>Spotřeba materiálu</t>
  </si>
  <si>
    <t>v tom: spotřeba paliva</t>
  </si>
  <si>
    <t xml:space="preserve">           spotřeba pohonných hmot</t>
  </si>
  <si>
    <t xml:space="preserve">           spotřeba materiálu,ochr.pom. </t>
  </si>
  <si>
    <t xml:space="preserve">           nákup drobného hmotného majetku</t>
  </si>
  <si>
    <t xml:space="preserve">           knihy, časopisy</t>
  </si>
  <si>
    <t xml:space="preserve">           ostatní materiálové náklady</t>
  </si>
  <si>
    <t>A.I.2.</t>
  </si>
  <si>
    <t>Spotřeba energie</t>
  </si>
  <si>
    <t>A.I.3.</t>
  </si>
  <si>
    <t>Spotřeba ostatních neskladovatelných dodávek</t>
  </si>
  <si>
    <t>v tom: voda</t>
  </si>
  <si>
    <t xml:space="preserve">           pára</t>
  </si>
  <si>
    <t xml:space="preserve">           plyn</t>
  </si>
  <si>
    <t>A.I.4.</t>
  </si>
  <si>
    <t>Prodané zboží</t>
  </si>
  <si>
    <t>A.II.</t>
  </si>
  <si>
    <t>Služby</t>
  </si>
  <si>
    <t>A.II.5.</t>
  </si>
  <si>
    <t>Opravy a udržování</t>
  </si>
  <si>
    <t>v tom: opravy a udržování nemovitostí</t>
  </si>
  <si>
    <t xml:space="preserve">           opravy a udržování movitostí</t>
  </si>
  <si>
    <t>A.II.6.</t>
  </si>
  <si>
    <t>Cestovné</t>
  </si>
  <si>
    <t>v tom: tuzemské cestovné</t>
  </si>
  <si>
    <t xml:space="preserve">           zahraniční cestovné</t>
  </si>
  <si>
    <t>A.II.7.</t>
  </si>
  <si>
    <t>Náklady na reprezentaci</t>
  </si>
  <si>
    <t>A.II.8.1.</t>
  </si>
  <si>
    <t>Tech. zhodnocení DNM do limitu D z P</t>
  </si>
  <si>
    <t>A.II.8.2.</t>
  </si>
  <si>
    <t>Ostatní služby</t>
  </si>
  <si>
    <t>v tom: stálé nájemné z ploch</t>
  </si>
  <si>
    <t xml:space="preserve">           ostatní nájemné</t>
  </si>
  <si>
    <t xml:space="preserve">           výkony spojů</t>
  </si>
  <si>
    <t xml:space="preserve">           prelimináře</t>
  </si>
  <si>
    <t xml:space="preserve">           účastnické poplatky na konference apod.</t>
  </si>
  <si>
    <t xml:space="preserve">           stočné</t>
  </si>
  <si>
    <t xml:space="preserve">           výkony výpočetní techniky</t>
  </si>
  <si>
    <t xml:space="preserve">           nákup drobného nehmotného majetku</t>
  </si>
  <si>
    <t xml:space="preserve">           ostatní služby</t>
  </si>
  <si>
    <t>A.III.</t>
  </si>
  <si>
    <t>Osobní náklady</t>
  </si>
  <si>
    <t>A.III.9.1.</t>
  </si>
  <si>
    <t>Mzdové náklady</t>
  </si>
  <si>
    <t>v tom: mzdy</t>
  </si>
  <si>
    <t xml:space="preserve">           OON</t>
  </si>
  <si>
    <t xml:space="preserve">           autorské honoráře</t>
  </si>
  <si>
    <t xml:space="preserve">           odstupné</t>
  </si>
  <si>
    <t xml:space="preserve">           ostatní odměny a OON (např. sociální fond)</t>
  </si>
  <si>
    <t xml:space="preserve">           odměna za funkci v radě v. v. i.</t>
  </si>
  <si>
    <t>A.III.9.2.</t>
  </si>
  <si>
    <t>Náhrady při DNP</t>
  </si>
  <si>
    <t>Náhrady při DNP dle legislativy</t>
  </si>
  <si>
    <t>Náhrady při DNP nad rámec legislativy</t>
  </si>
  <si>
    <t>A.III.10.</t>
  </si>
  <si>
    <t>Zákonné sociální pojištění</t>
  </si>
  <si>
    <t>v tom: pojištění zdravotní</t>
  </si>
  <si>
    <t xml:space="preserve">           pojištění sociální</t>
  </si>
  <si>
    <t xml:space="preserve">           odvody do jiných zemí EU</t>
  </si>
  <si>
    <t>A.III.12.</t>
  </si>
  <si>
    <t>Zákonné sociální náklady</t>
  </si>
  <si>
    <t>v tom: příděl do sociálního fondu</t>
  </si>
  <si>
    <t xml:space="preserve">           ostatní (§24, odst.2, písm.j, zák.č. 586/1992 Sb.)</t>
  </si>
  <si>
    <t>A.III.13.</t>
  </si>
  <si>
    <t>Ostatní sociální náklady</t>
  </si>
  <si>
    <t>A.IV.</t>
  </si>
  <si>
    <t>Daně a poplatky</t>
  </si>
  <si>
    <t>A.IV.14.</t>
  </si>
  <si>
    <t>Daň silniční</t>
  </si>
  <si>
    <t>A.IV.15.</t>
  </si>
  <si>
    <t>Daň z nemovitostí</t>
  </si>
  <si>
    <t>A.IV.16.</t>
  </si>
  <si>
    <t>Ostatní daně a poplatky</t>
  </si>
  <si>
    <t>A.V.</t>
  </si>
  <si>
    <t>Ostatní náklady</t>
  </si>
  <si>
    <t>A.V.17.</t>
  </si>
  <si>
    <t>Smluvní pokuty a úroky z prodlení</t>
  </si>
  <si>
    <t>A.V.18.</t>
  </si>
  <si>
    <t>Ostatní pokuty a penále</t>
  </si>
  <si>
    <t>A.V.19.</t>
  </si>
  <si>
    <t>Odpis nedobytné  pohledávky</t>
  </si>
  <si>
    <t>A.V.20.</t>
  </si>
  <si>
    <t>Úroky</t>
  </si>
  <si>
    <t>A.V.21.</t>
  </si>
  <si>
    <t>Kursové ztráty</t>
  </si>
  <si>
    <t>A.V.22.</t>
  </si>
  <si>
    <t>Dary</t>
  </si>
  <si>
    <t>A.V.24.1.</t>
  </si>
  <si>
    <t>Tech. zhodnocení DHM do limitu D z P</t>
  </si>
  <si>
    <t>A.V.23.</t>
  </si>
  <si>
    <t>Manka a škody</t>
  </si>
  <si>
    <t>A.V.24.2.</t>
  </si>
  <si>
    <t>Jiné ostatní náklady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</si>
  <si>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</si>
  <si>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</si>
  <si>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</si>
  <si>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ostatní</t>
  </si>
  <si>
    <t xml:space="preserve">           tvorba fondu účelově určených prostředků</t>
  </si>
  <si>
    <t xml:space="preserve">           v tom: tvorba FÚUP - účelové prostředky  (poskytnuté zřizovatelem)</t>
  </si>
  <si>
    <t xml:space="preserve">                      tvorba FÚUP - institucionální prostředky (poskytnuté zřizovatelem)</t>
  </si>
  <si>
    <t xml:space="preserve">                      tvorba FÚUP - prostředky od jiných poskytovatelů</t>
  </si>
  <si>
    <t xml:space="preserve">                      tvorba FÚUP - ostatní</t>
  </si>
  <si>
    <t xml:space="preserve">           mimořádné náklady</t>
  </si>
  <si>
    <t>A.VI.</t>
  </si>
  <si>
    <t>Odpisy, prodaný majetek,tvorba rezerv a oprav. položek</t>
  </si>
  <si>
    <t>A.VI.25.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</si>
  <si>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</si>
  <si>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</si>
  <si>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</si>
  <si>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</si>
  <si>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</si>
  <si>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A.VI.26.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</si>
  <si>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</si>
  <si>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</si>
  <si>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</si>
  <si>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A.VI.27.</t>
  </si>
  <si>
    <t>Prodané cenné papíry a podíly</t>
  </si>
  <si>
    <t>A.VI.28.</t>
  </si>
  <si>
    <t>Prodaný materiál</t>
  </si>
  <si>
    <t>A.VI.29.</t>
  </si>
  <si>
    <t>Tvorba a použití rezerv</t>
  </si>
  <si>
    <t>A.VI.30.</t>
  </si>
  <si>
    <t>Tvorba a použití opravných položek</t>
  </si>
  <si>
    <t>A.VII.</t>
  </si>
  <si>
    <t>Změny stavu zásob vlastní činnosti</t>
  </si>
  <si>
    <t>A.VII.31.</t>
  </si>
  <si>
    <t>Změna stavu zásob nedokončené výroby</t>
  </si>
  <si>
    <t>A.VII.32.</t>
  </si>
  <si>
    <t>Změna stavu zásob polotovarů</t>
  </si>
  <si>
    <t>A.VII.33.</t>
  </si>
  <si>
    <t>Změna stavu výrobků</t>
  </si>
  <si>
    <t>A.VII.34.</t>
  </si>
  <si>
    <t>Změna stavu zvířat</t>
  </si>
  <si>
    <t>A.VIII.</t>
  </si>
  <si>
    <t>Aktivace</t>
  </si>
  <si>
    <t>A.VIII.35.</t>
  </si>
  <si>
    <t>Aktivace materiálu a zboží</t>
  </si>
  <si>
    <t>A.VIII.36.</t>
  </si>
  <si>
    <t>Aktivace vnitroorganizačních služeb</t>
  </si>
  <si>
    <t>A.VIII.37.</t>
  </si>
  <si>
    <t>Aktivace dlouhodobého nehmotného majetku</t>
  </si>
  <si>
    <t>A.VIII.38.</t>
  </si>
  <si>
    <t>Aktivace dlouhodobého hmotného majetku</t>
  </si>
  <si>
    <t>A.IX.</t>
  </si>
  <si>
    <t xml:space="preserve">Poskytnuté příspěvky </t>
  </si>
  <si>
    <t>A.IX.39.</t>
  </si>
  <si>
    <t>Poskytnuté členské příspěvky práv. osobám</t>
  </si>
  <si>
    <t>A.X.</t>
  </si>
  <si>
    <t>Daň z příjmů</t>
  </si>
  <si>
    <t>A.X.40</t>
  </si>
  <si>
    <t>Dodatečné odvody daně z příjmů</t>
  </si>
  <si>
    <t>B.</t>
  </si>
  <si>
    <t>Výnosy VVI celkem</t>
  </si>
  <si>
    <t>B.I.</t>
  </si>
  <si>
    <t>Tržby za vlastní výkony a za zboží</t>
  </si>
  <si>
    <t>B.I.1.</t>
  </si>
  <si>
    <t>Tržby za vlastní výrobky</t>
  </si>
  <si>
    <t>v tom: příjmy z prodeje periodických publikací</t>
  </si>
  <si>
    <t xml:space="preserve">           příjmy z prodeje neperiodických publikací</t>
  </si>
  <si>
    <t xml:space="preserve">           příjmy z prodeje - věda</t>
  </si>
  <si>
    <t xml:space="preserve">           tržby z prodeje jídel a nápojů</t>
  </si>
  <si>
    <t xml:space="preserve">           tržby za ostatní vlastní výrobky</t>
  </si>
  <si>
    <t>B.I.2.</t>
  </si>
  <si>
    <t>Tržby z prodeje služeb</t>
  </si>
  <si>
    <t>v tom: tržby z ubytování</t>
  </si>
  <si>
    <t xml:space="preserve">           inkaso konferenčních poplatků</t>
  </si>
  <si>
    <t xml:space="preserve">           licence</t>
  </si>
  <si>
    <t xml:space="preserve">           tržby ze zakázek hl. činnosti</t>
  </si>
  <si>
    <t xml:space="preserve">           tržby za ostatní služby</t>
  </si>
  <si>
    <t>B.I.3.</t>
  </si>
  <si>
    <t>Tržby za prodané zboží</t>
  </si>
  <si>
    <t>B.IV.</t>
  </si>
  <si>
    <t>Ostatní výnosy</t>
  </si>
  <si>
    <t>B.IV.12.</t>
  </si>
  <si>
    <t>B.IV.13.</t>
  </si>
  <si>
    <t>B.IV.14.</t>
  </si>
  <si>
    <t>Platby za odepsané pohledávky</t>
  </si>
  <si>
    <t>B.IV.15.</t>
  </si>
  <si>
    <t>B.IV.16.</t>
  </si>
  <si>
    <t>Kursové zisky</t>
  </si>
  <si>
    <t>B.IV.17.</t>
  </si>
  <si>
    <t>Zúčtování fondů</t>
  </si>
  <si>
    <t xml:space="preserve">           v tom: peněžní dary</t>
  </si>
  <si>
    <t xml:space="preserve">                      ostatní</t>
  </si>
  <si>
    <t xml:space="preserve">           fond reprodukce majetku</t>
  </si>
  <si>
    <t xml:space="preserve">           fond účelově určených prostředků</t>
  </si>
  <si>
    <t xml:space="preserve">           v tom: účelové (převedené z min. roku - přidělené zřizovatelem)</t>
  </si>
  <si>
    <t xml:space="preserve">                      institucionální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</si>
  <si>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</si>
  <si>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</si>
  <si>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           účelově určené peněžní dary</t>
  </si>
  <si>
    <t xml:space="preserve">            sociální fond</t>
  </si>
  <si>
    <t>B.IV.18.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</si>
  <si>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</si>
  <si>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</si>
  <si>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</si>
  <si>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</si>
  <si>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</si>
  <si>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</si>
  <si>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</si>
  <si>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</si>
  <si>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B.V.</t>
  </si>
  <si>
    <t>Tržby z prodeje majetku,zúčtování rezerv a oprav. položek</t>
  </si>
  <si>
    <t>B.V.19.</t>
  </si>
  <si>
    <t>Tržby z prodeje dlouhod. nehmot. a hmotného majetku</t>
  </si>
  <si>
    <t>B.V.20.</t>
  </si>
  <si>
    <t>Tržby z prodeje cenných papírů a podílů</t>
  </si>
  <si>
    <t>B.V.21.</t>
  </si>
  <si>
    <t>Tržby z prodeje materiálu</t>
  </si>
  <si>
    <t>B.V.22.</t>
  </si>
  <si>
    <t>Výnosy z krátkodobého finančního majetku</t>
  </si>
  <si>
    <t>B.V.23.</t>
  </si>
  <si>
    <t>Zúčtování rezerv</t>
  </si>
  <si>
    <t>B.V.24.</t>
  </si>
  <si>
    <t>Výnosy z dlouhodobého finančního majetku</t>
  </si>
  <si>
    <t>B.V.25.</t>
  </si>
  <si>
    <t>Zúčtování opravných položek</t>
  </si>
  <si>
    <t>B.VI.</t>
  </si>
  <si>
    <t>Přijaté příspěvky</t>
  </si>
  <si>
    <t>B.VI.27</t>
  </si>
  <si>
    <t>B.VI.28</t>
  </si>
  <si>
    <t>Přijaté členské příspěvky</t>
  </si>
  <si>
    <t>B.VII.</t>
  </si>
  <si>
    <t>Provozní dotace</t>
  </si>
  <si>
    <t>B.VII.29.1.</t>
  </si>
  <si>
    <t>Provozní dotace (přidělená rozhodnutím - zřizovatelem)</t>
  </si>
  <si>
    <t>v tom:  institucionální</t>
  </si>
  <si>
    <t xml:space="preserve">                v tom: podpora VO </t>
  </si>
  <si>
    <t xml:space="preserve">                           dotace na činnost </t>
  </si>
  <si>
    <t xml:space="preserve">                           ostatní dotace (EU, EHP/Norsko apod.)</t>
  </si>
  <si>
    <t xml:space="preserve">             účelové</t>
  </si>
  <si>
    <t xml:space="preserve">                            ostatní dotace</t>
  </si>
  <si>
    <t>B.VII.29.2.</t>
  </si>
  <si>
    <t>Přijaté prostředky na výzkum a vývoj (zaslané přímo na účet)</t>
  </si>
  <si>
    <t xml:space="preserve">                  v tom: granty GA ČR </t>
  </si>
  <si>
    <t xml:space="preserve">                             projekty ostatních resortů</t>
  </si>
  <si>
    <t xml:space="preserve">                                   z toho: Technologická agentura ČR</t>
  </si>
  <si>
    <t xml:space="preserve">                             dotace na GA ČR od příjemců účelové podpory VaV (spolupříjemci)</t>
  </si>
  <si>
    <t xml:space="preserve">                             dotace na proj.ost.resortů od příjemců účel. podpory VaV (spolupříjemci)</t>
  </si>
  <si>
    <t xml:space="preserve">                             ostatní </t>
  </si>
  <si>
    <t>C.</t>
  </si>
  <si>
    <t>Výsledek hospodaření před zdaněním</t>
  </si>
  <si>
    <t>D.</t>
  </si>
  <si>
    <t>Výsledek hospodaření po zdanění</t>
  </si>
  <si>
    <t xml:space="preserve">Hlavní </t>
  </si>
  <si>
    <t>Jiná</t>
  </si>
  <si>
    <t>Činnost</t>
  </si>
  <si>
    <t>Celkem</t>
  </si>
  <si>
    <t>Název položky rozpočtu</t>
  </si>
  <si>
    <t>v tis. Kč</t>
  </si>
  <si>
    <r>
      <t xml:space="preserve">v tom: </t>
    </r>
    <r>
      <rPr>
        <b/>
        <sz val="9"/>
        <rFont val="Arial CE"/>
        <family val="2"/>
        <charset val="238"/>
      </rPr>
      <t>rezervní fond</t>
    </r>
  </si>
  <si>
    <t>Ústav geoniky AV ČR, v.v.i., IČ: 6814553</t>
  </si>
  <si>
    <t>Rozpočet provozních nákladů a výnosů na rok 2018</t>
  </si>
  <si>
    <t xml:space="preserve">           členství v institucích</t>
  </si>
  <si>
    <t>Rozpočet Ústavu geoniky AV ČR, v. v. i. na rok 2017 vychází z předpokládaných provozních nákladů pracoviště. V rámci přidělené provozní dotace je zohledněna podpora výzkumné organizace na rok 2018, dále dotace na činnost přidělené rozpočtovým opatřením k okamžiku sestavení návrhu rozpočtu a přidělené účelové dotace z Grantové agentury ČR, Technologické agentury ČR, MŠMT, Moravskoslezského kraje, Ministerstva kultury a Evropské komise. Rozpočet je sestaven jako vyrovnaný  při nákladech 81 635 tis. Kč. K okamžiku sestavování rozpočtu je plánována provozní dotace 65 777 tis. Kč, z čehož bude 45 024 tis. Kč institucionální a 19 843 tis. Kč účelová. Fond účelově určených prostředků bude čerpán v hodnotě 1 192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</si>
</sst>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5"/>
      <color indexed="7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2" fontId="8" fillId="0" borderId="13" xfId="0" applyNumberFormat="1" applyFont="1" applyFill="1" applyBorder="1" applyProtection="1"/>
    <xf numFmtId="2" fontId="8" fillId="0" borderId="13" xfId="0" applyNumberFormat="1" applyFont="1" applyBorder="1" applyProtection="1"/>
    <xf numFmtId="0" fontId="9" fillId="0" borderId="0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/>
    </xf>
    <xf numFmtId="3" fontId="5" fillId="0" borderId="0" xfId="0" applyNumberFormat="1" applyFont="1" applyBorder="1" applyProtection="1"/>
    <xf numFmtId="3" fontId="6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2" fontId="11" fillId="0" borderId="1" xfId="0" applyNumberFormat="1" applyFont="1" applyBorder="1" applyProtection="1"/>
    <xf numFmtId="1" fontId="11" fillId="0" borderId="2" xfId="0" applyNumberFormat="1" applyFont="1" applyBorder="1" applyProtection="1"/>
    <xf numFmtId="2" fontId="11" fillId="0" borderId="2" xfId="0" applyNumberFormat="1" applyFont="1" applyBorder="1" applyAlignment="1" applyProtection="1">
      <alignment horizontal="center"/>
    </xf>
    <xf numFmtId="4" fontId="11" fillId="0" borderId="3" xfId="0" applyNumberFormat="1" applyFont="1" applyBorder="1" applyAlignment="1" applyProtection="1">
      <alignment horizontal="center"/>
    </xf>
    <xf numFmtId="2" fontId="11" fillId="0" borderId="4" xfId="0" applyNumberFormat="1" applyFont="1" applyBorder="1" applyProtection="1"/>
    <xf numFmtId="1" fontId="11" fillId="0" borderId="5" xfId="0" applyNumberFormat="1" applyFont="1" applyBorder="1" applyProtection="1"/>
    <xf numFmtId="2" fontId="12" fillId="0" borderId="5" xfId="0" applyNumberFormat="1" applyFont="1" applyBorder="1" applyProtection="1"/>
    <xf numFmtId="4" fontId="11" fillId="0" borderId="6" xfId="0" applyNumberFormat="1" applyFont="1" applyBorder="1" applyAlignment="1" applyProtection="1">
      <alignment horizontal="center"/>
    </xf>
    <xf numFmtId="2" fontId="11" fillId="0" borderId="14" xfId="0" applyNumberFormat="1" applyFont="1" applyBorder="1" applyAlignment="1" applyProtection="1">
      <alignment horizontal="left"/>
    </xf>
    <xf numFmtId="1" fontId="11" fillId="0" borderId="7" xfId="0" applyNumberFormat="1" applyFont="1" applyBorder="1" applyAlignment="1" applyProtection="1">
      <alignment horizontal="left"/>
    </xf>
    <xf numFmtId="2" fontId="11" fillId="0" borderId="5" xfId="0" applyNumberFormat="1" applyFont="1" applyBorder="1" applyProtection="1"/>
    <xf numFmtId="3" fontId="11" fillId="0" borderId="8" xfId="0" applyNumberFormat="1" applyFont="1" applyBorder="1" applyProtection="1"/>
    <xf numFmtId="2" fontId="11" fillId="0" borderId="9" xfId="0" applyNumberFormat="1" applyFont="1" applyBorder="1" applyAlignment="1" applyProtection="1">
      <alignment horizontal="left"/>
    </xf>
    <xf numFmtId="1" fontId="11" fillId="0" borderId="10" xfId="0" applyNumberFormat="1" applyFont="1" applyBorder="1" applyAlignment="1" applyProtection="1">
      <alignment horizontal="left"/>
    </xf>
    <xf numFmtId="2" fontId="11" fillId="0" borderId="10" xfId="0" applyNumberFormat="1" applyFont="1" applyBorder="1" applyProtection="1"/>
    <xf numFmtId="3" fontId="11" fillId="0" borderId="11" xfId="0" applyNumberFormat="1" applyFont="1" applyFill="1" applyBorder="1" applyProtection="1"/>
    <xf numFmtId="2" fontId="11" fillId="0" borderId="12" xfId="0" applyNumberFormat="1" applyFont="1" applyBorder="1" applyAlignment="1" applyProtection="1">
      <alignment horizontal="left"/>
    </xf>
    <xf numFmtId="1" fontId="11" fillId="0" borderId="13" xfId="0" applyNumberFormat="1" applyFont="1" applyBorder="1" applyAlignment="1" applyProtection="1">
      <alignment horizontal="left"/>
    </xf>
    <xf numFmtId="2" fontId="11" fillId="0" borderId="13" xfId="0" applyNumberFormat="1" applyFont="1" applyBorder="1" applyProtection="1"/>
    <xf numFmtId="1" fontId="12" fillId="0" borderId="13" xfId="0" applyNumberFormat="1" applyFont="1" applyBorder="1" applyAlignment="1" applyProtection="1">
      <alignment horizontal="left"/>
    </xf>
    <xf numFmtId="2" fontId="13" fillId="0" borderId="13" xfId="0" applyNumberFormat="1" applyFont="1" applyBorder="1" applyProtection="1"/>
    <xf numFmtId="3" fontId="13" fillId="2" borderId="11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1" fontId="13" fillId="0" borderId="13" xfId="0" applyNumberFormat="1" applyFont="1" applyBorder="1" applyAlignment="1" applyProtection="1">
      <alignment horizontal="left"/>
    </xf>
    <xf numFmtId="1" fontId="14" fillId="0" borderId="13" xfId="0" applyNumberFormat="1" applyFont="1" applyBorder="1" applyAlignment="1" applyProtection="1">
      <alignment horizontal="left"/>
    </xf>
    <xf numFmtId="2" fontId="14" fillId="0" borderId="13" xfId="0" applyNumberFormat="1" applyFont="1" applyBorder="1" applyProtection="1"/>
    <xf numFmtId="3" fontId="14" fillId="0" borderId="11" xfId="0" applyNumberFormat="1" applyFont="1" applyFill="1" applyBorder="1" applyProtection="1"/>
    <xf numFmtId="3" fontId="8" fillId="2" borderId="11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left"/>
    </xf>
    <xf numFmtId="2" fontId="13" fillId="0" borderId="13" xfId="0" applyNumberFormat="1" applyFont="1" applyFill="1" applyBorder="1" applyProtection="1"/>
    <xf numFmtId="3" fontId="13" fillId="0" borderId="11" xfId="0" applyNumberFormat="1" applyFont="1" applyFill="1" applyBorder="1" applyProtection="1"/>
    <xf numFmtId="1" fontId="13" fillId="0" borderId="13" xfId="0" applyNumberFormat="1" applyFont="1" applyFill="1" applyBorder="1" applyAlignment="1" applyProtection="1">
      <alignment horizontal="left"/>
    </xf>
    <xf numFmtId="2" fontId="14" fillId="0" borderId="13" xfId="0" applyNumberFormat="1" applyFont="1" applyFill="1" applyBorder="1" applyProtection="1"/>
    <xf numFmtId="2" fontId="11" fillId="0" borderId="13" xfId="0" applyNumberFormat="1" applyFont="1" applyFill="1" applyBorder="1" applyProtection="1"/>
    <xf numFmtId="3" fontId="14" fillId="2" borderId="11" xfId="0" applyNumberFormat="1" applyFont="1" applyFill="1" applyBorder="1" applyProtection="1">
      <protection locked="0"/>
    </xf>
    <xf numFmtId="1" fontId="14" fillId="0" borderId="7" xfId="0" applyNumberFormat="1" applyFont="1" applyBorder="1" applyAlignment="1" applyProtection="1">
      <alignment horizontal="left"/>
    </xf>
    <xf numFmtId="2" fontId="14" fillId="0" borderId="7" xfId="0" applyNumberFormat="1" applyFont="1" applyBorder="1" applyProtection="1"/>
    <xf numFmtId="3" fontId="14" fillId="0" borderId="8" xfId="0" applyNumberFormat="1" applyFont="1" applyFill="1" applyBorder="1" applyProtection="1"/>
    <xf numFmtId="1" fontId="14" fillId="0" borderId="10" xfId="0" applyNumberFormat="1" applyFont="1" applyBorder="1" applyAlignment="1" applyProtection="1">
      <alignment horizontal="left"/>
    </xf>
    <xf numFmtId="2" fontId="14" fillId="0" borderId="10" xfId="0" applyNumberFormat="1" applyFont="1" applyBorder="1" applyProtection="1"/>
    <xf numFmtId="3" fontId="14" fillId="0" borderId="15" xfId="0" applyNumberFormat="1" applyFont="1" applyFill="1" applyBorder="1" applyProtection="1"/>
    <xf numFmtId="2" fontId="12" fillId="0" borderId="13" xfId="0" applyNumberFormat="1" applyFont="1" applyBorder="1" applyProtection="1"/>
    <xf numFmtId="3" fontId="8" fillId="0" borderId="11" xfId="0" applyNumberFormat="1" applyFont="1" applyFill="1" applyBorder="1" applyProtection="1"/>
    <xf numFmtId="2" fontId="12" fillId="0" borderId="13" xfId="0" applyNumberFormat="1" applyFont="1" applyFill="1" applyBorder="1" applyProtection="1"/>
    <xf numFmtId="2" fontId="11" fillId="0" borderId="12" xfId="0" applyNumberFormat="1" applyFont="1" applyFill="1" applyBorder="1" applyAlignment="1" applyProtection="1">
      <alignment horizontal="left"/>
    </xf>
    <xf numFmtId="1" fontId="11" fillId="0" borderId="13" xfId="0" applyNumberFormat="1" applyFont="1" applyFill="1" applyBorder="1" applyAlignment="1" applyProtection="1">
      <alignment horizontal="left"/>
    </xf>
    <xf numFmtId="3" fontId="13" fillId="2" borderId="11" xfId="0" applyNumberFormat="1" applyFont="1" applyFill="1" applyBorder="1" applyProtection="1"/>
    <xf numFmtId="1" fontId="14" fillId="0" borderId="16" xfId="0" applyNumberFormat="1" applyFont="1" applyBorder="1" applyAlignment="1" applyProtection="1">
      <alignment horizontal="left"/>
    </xf>
    <xf numFmtId="2" fontId="14" fillId="0" borderId="16" xfId="0" applyNumberFormat="1" applyFont="1" applyFill="1" applyBorder="1" applyProtection="1"/>
    <xf numFmtId="3" fontId="14" fillId="0" borderId="8" xfId="0" applyNumberFormat="1" applyFont="1" applyFill="1" applyBorder="1" applyAlignment="1" applyProtection="1">
      <alignment horizontal="right"/>
    </xf>
    <xf numFmtId="1" fontId="11" fillId="0" borderId="16" xfId="0" applyNumberFormat="1" applyFont="1" applyBorder="1" applyAlignment="1" applyProtection="1">
      <alignment horizontal="left"/>
    </xf>
    <xf numFmtId="2" fontId="13" fillId="0" borderId="16" xfId="0" applyNumberFormat="1" applyFont="1" applyFill="1" applyBorder="1" applyProtection="1"/>
    <xf numFmtId="3" fontId="14" fillId="2" borderId="8" xfId="0" applyNumberFormat="1" applyFont="1" applyFill="1" applyBorder="1" applyAlignment="1" applyProtection="1">
      <alignment horizontal="right"/>
      <protection locked="0"/>
    </xf>
    <xf numFmtId="2" fontId="11" fillId="0" borderId="0" xfId="0" applyNumberFormat="1" applyFont="1" applyBorder="1" applyAlignment="1" applyProtection="1">
      <alignment horizontal="left"/>
    </xf>
    <xf numFmtId="1" fontId="14" fillId="0" borderId="0" xfId="0" applyNumberFormat="1" applyFont="1" applyBorder="1" applyAlignment="1" applyProtection="1">
      <alignment horizontal="left"/>
    </xf>
    <xf numFmtId="2" fontId="14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workbookViewId="0">
      <selection activeCell="H184" sqref="H184"/>
    </sheetView>
  </sheetViews>
  <sheetFormatPr defaultRowHeight="14.4" x14ac:dyDescent="0.3"/>
  <cols>
    <col min="1" max="1" width="7.6640625" customWidth="1"/>
    <col min="2" max="2" width="8.77734375" customWidth="1"/>
    <col min="3" max="3" width="41.6640625" customWidth="1"/>
    <col min="4" max="4" width="10.6640625" customWidth="1"/>
    <col min="5" max="5" width="8.21875" customWidth="1"/>
    <col min="6" max="6" width="8.44140625" customWidth="1"/>
    <col min="7" max="7" width="25.44140625" customWidth="1"/>
    <col min="8" max="8" width="27.44140625" customWidth="1"/>
    <col min="9" max="11" width="8.88671875" customWidth="1"/>
  </cols>
  <sheetData>
    <row r="1" spans="1:8" x14ac:dyDescent="0.3">
      <c r="A1" s="79" t="s">
        <v>261</v>
      </c>
      <c r="B1" s="79"/>
      <c r="C1" s="79"/>
      <c r="D1" s="79"/>
      <c r="E1" s="79"/>
      <c r="F1" s="79"/>
    </row>
    <row r="2" spans="1:8" ht="18.600000000000001" x14ac:dyDescent="0.3">
      <c r="A2" s="78" t="s">
        <v>262</v>
      </c>
      <c r="B2" s="78"/>
      <c r="C2" s="78"/>
      <c r="D2" s="78"/>
      <c r="E2" s="78"/>
      <c r="F2" s="78"/>
      <c r="G2" s="5"/>
      <c r="H2" s="5"/>
    </row>
    <row r="3" spans="1:8" ht="19.2" thickBot="1" x14ac:dyDescent="0.35">
      <c r="A3" s="80" t="s">
        <v>259</v>
      </c>
      <c r="B3" s="80"/>
      <c r="C3" s="80"/>
      <c r="D3" s="80"/>
      <c r="E3" s="80"/>
      <c r="F3" s="80"/>
      <c r="G3" s="5"/>
      <c r="H3" s="5"/>
    </row>
    <row r="4" spans="1:8" s="1" customFormat="1" x14ac:dyDescent="0.3">
      <c r="A4" s="21" t="s">
        <v>0</v>
      </c>
      <c r="B4" s="22" t="s">
        <v>1</v>
      </c>
      <c r="C4" s="23" t="s">
        <v>258</v>
      </c>
      <c r="D4" s="24" t="s">
        <v>254</v>
      </c>
      <c r="E4" s="24" t="s">
        <v>255</v>
      </c>
      <c r="F4" s="24" t="s">
        <v>257</v>
      </c>
      <c r="G4" s="6"/>
    </row>
    <row r="5" spans="1:8" s="1" customFormat="1" ht="16.2" customHeight="1" thickBot="1" x14ac:dyDescent="0.35">
      <c r="A5" s="25" t="s">
        <v>2</v>
      </c>
      <c r="B5" s="26" t="s">
        <v>3</v>
      </c>
      <c r="C5" s="27"/>
      <c r="D5" s="28" t="s">
        <v>256</v>
      </c>
      <c r="E5" s="28" t="s">
        <v>256</v>
      </c>
      <c r="F5" s="28"/>
      <c r="G5" s="6"/>
    </row>
    <row r="6" spans="1:8" s="1" customFormat="1" ht="16.2" customHeight="1" thickBot="1" x14ac:dyDescent="0.35">
      <c r="A6" s="29" t="s">
        <v>4</v>
      </c>
      <c r="B6" s="30">
        <v>5</v>
      </c>
      <c r="C6" s="31" t="s">
        <v>5</v>
      </c>
      <c r="D6" s="32">
        <f>SUM(D7,D21,D41,D60,D64,D84,D97,D102,D107,D109)</f>
        <v>81635</v>
      </c>
      <c r="E6" s="32">
        <v>0</v>
      </c>
      <c r="F6" s="32">
        <f>SUM(F7,F21,F41,F60,F64,F84,F97,F102,F107,F109)</f>
        <v>81635</v>
      </c>
      <c r="G6" s="7"/>
    </row>
    <row r="7" spans="1:8" s="1" customFormat="1" ht="16.2" customHeight="1" x14ac:dyDescent="0.3">
      <c r="A7" s="33" t="s">
        <v>6</v>
      </c>
      <c r="B7" s="34">
        <v>50</v>
      </c>
      <c r="C7" s="35" t="s">
        <v>7</v>
      </c>
      <c r="D7" s="36">
        <f>SUM(D20,D16,D15,D8)</f>
        <v>3847</v>
      </c>
      <c r="E7" s="36">
        <v>0</v>
      </c>
      <c r="F7" s="36">
        <f>SUM(F20,F16,F15,F8)</f>
        <v>3847</v>
      </c>
      <c r="G7" s="8"/>
    </row>
    <row r="8" spans="1:8" s="1" customFormat="1" ht="16.2" customHeight="1" x14ac:dyDescent="0.3">
      <c r="A8" s="37" t="s">
        <v>8</v>
      </c>
      <c r="B8" s="38">
        <v>501</v>
      </c>
      <c r="C8" s="39" t="s">
        <v>9</v>
      </c>
      <c r="D8" s="36">
        <f>SUM(D9:D14)</f>
        <v>2304</v>
      </c>
      <c r="E8" s="36">
        <v>0</v>
      </c>
      <c r="F8" s="36">
        <f>SUM(F9:F14)</f>
        <v>2304</v>
      </c>
      <c r="G8" s="9"/>
    </row>
    <row r="9" spans="1:8" s="1" customFormat="1" ht="16.2" customHeight="1" x14ac:dyDescent="0.3">
      <c r="A9" s="37"/>
      <c r="B9" s="40">
        <v>5011</v>
      </c>
      <c r="C9" s="41" t="s">
        <v>10</v>
      </c>
      <c r="D9" s="42">
        <v>0</v>
      </c>
      <c r="E9" s="42">
        <v>0</v>
      </c>
      <c r="F9" s="42">
        <v>0</v>
      </c>
      <c r="G9" s="15"/>
    </row>
    <row r="10" spans="1:8" s="1" customFormat="1" ht="16.2" customHeight="1" x14ac:dyDescent="0.3">
      <c r="A10" s="37"/>
      <c r="B10" s="40">
        <v>5012</v>
      </c>
      <c r="C10" s="41" t="s">
        <v>11</v>
      </c>
      <c r="D10" s="42">
        <v>62</v>
      </c>
      <c r="E10" s="42">
        <v>0</v>
      </c>
      <c r="F10" s="42">
        <v>62</v>
      </c>
      <c r="G10" s="15"/>
    </row>
    <row r="11" spans="1:8" s="1" customFormat="1" ht="16.2" customHeight="1" x14ac:dyDescent="0.3">
      <c r="A11" s="37"/>
      <c r="B11" s="40">
        <v>5013</v>
      </c>
      <c r="C11" s="41" t="s">
        <v>12</v>
      </c>
      <c r="D11" s="42">
        <v>1569</v>
      </c>
      <c r="E11" s="42">
        <v>0</v>
      </c>
      <c r="F11" s="42">
        <v>1569</v>
      </c>
      <c r="G11" s="15"/>
    </row>
    <row r="12" spans="1:8" s="1" customFormat="1" ht="16.2" customHeight="1" x14ac:dyDescent="0.3">
      <c r="A12" s="37"/>
      <c r="B12" s="40">
        <v>5014</v>
      </c>
      <c r="C12" s="41" t="s">
        <v>13</v>
      </c>
      <c r="D12" s="42">
        <v>567</v>
      </c>
      <c r="E12" s="42">
        <v>0</v>
      </c>
      <c r="F12" s="42">
        <v>567</v>
      </c>
      <c r="G12" s="15"/>
    </row>
    <row r="13" spans="1:8" s="1" customFormat="1" ht="16.2" customHeight="1" x14ac:dyDescent="0.3">
      <c r="A13" s="37"/>
      <c r="B13" s="40">
        <v>5015</v>
      </c>
      <c r="C13" s="41" t="s">
        <v>14</v>
      </c>
      <c r="D13" s="42">
        <v>99</v>
      </c>
      <c r="E13" s="42">
        <v>0</v>
      </c>
      <c r="F13" s="42">
        <v>99</v>
      </c>
      <c r="G13" s="15"/>
    </row>
    <row r="14" spans="1:8" s="1" customFormat="1" ht="16.2" customHeight="1" x14ac:dyDescent="0.3">
      <c r="A14" s="37"/>
      <c r="B14" s="40">
        <v>5018</v>
      </c>
      <c r="C14" s="41" t="s">
        <v>15</v>
      </c>
      <c r="D14" s="42">
        <v>7</v>
      </c>
      <c r="E14" s="42">
        <v>0</v>
      </c>
      <c r="F14" s="42">
        <v>7</v>
      </c>
      <c r="G14" s="15"/>
    </row>
    <row r="15" spans="1:8" s="1" customFormat="1" ht="16.2" customHeight="1" x14ac:dyDescent="0.3">
      <c r="A15" s="37" t="s">
        <v>16</v>
      </c>
      <c r="B15" s="38">
        <v>502</v>
      </c>
      <c r="C15" s="39" t="s">
        <v>17</v>
      </c>
      <c r="D15" s="43">
        <v>609</v>
      </c>
      <c r="E15" s="43">
        <v>0</v>
      </c>
      <c r="F15" s="43">
        <v>609</v>
      </c>
      <c r="G15" s="16"/>
    </row>
    <row r="16" spans="1:8" s="1" customFormat="1" ht="16.2" customHeight="1" x14ac:dyDescent="0.3">
      <c r="A16" s="37" t="s">
        <v>18</v>
      </c>
      <c r="B16" s="38">
        <v>503</v>
      </c>
      <c r="C16" s="39" t="s">
        <v>19</v>
      </c>
      <c r="D16" s="36">
        <f>SUM(D17:D19)</f>
        <v>934</v>
      </c>
      <c r="E16" s="36">
        <v>0</v>
      </c>
      <c r="F16" s="36">
        <f>SUM(F17:F19)</f>
        <v>934</v>
      </c>
      <c r="G16" s="9"/>
    </row>
    <row r="17" spans="1:7" s="1" customFormat="1" ht="16.2" customHeight="1" x14ac:dyDescent="0.3">
      <c r="A17" s="37"/>
      <c r="B17" s="44">
        <v>5031</v>
      </c>
      <c r="C17" s="41" t="s">
        <v>20</v>
      </c>
      <c r="D17" s="42">
        <v>58</v>
      </c>
      <c r="E17" s="42">
        <v>0</v>
      </c>
      <c r="F17" s="42">
        <v>58</v>
      </c>
      <c r="G17" s="15"/>
    </row>
    <row r="18" spans="1:7" s="1" customFormat="1" ht="16.2" customHeight="1" x14ac:dyDescent="0.3">
      <c r="A18" s="37"/>
      <c r="B18" s="44">
        <v>5032</v>
      </c>
      <c r="C18" s="41" t="s">
        <v>21</v>
      </c>
      <c r="D18" s="42">
        <v>744</v>
      </c>
      <c r="E18" s="42">
        <v>0</v>
      </c>
      <c r="F18" s="42">
        <v>744</v>
      </c>
      <c r="G18" s="15"/>
    </row>
    <row r="19" spans="1:7" s="1" customFormat="1" ht="16.2" customHeight="1" x14ac:dyDescent="0.3">
      <c r="A19" s="37"/>
      <c r="B19" s="44">
        <v>5033</v>
      </c>
      <c r="C19" s="41" t="s">
        <v>22</v>
      </c>
      <c r="D19" s="42">
        <v>132</v>
      </c>
      <c r="E19" s="42">
        <v>0</v>
      </c>
      <c r="F19" s="42">
        <v>132</v>
      </c>
      <c r="G19" s="15"/>
    </row>
    <row r="20" spans="1:7" s="1" customFormat="1" ht="16.2" customHeight="1" x14ac:dyDescent="0.3">
      <c r="A20" s="37" t="s">
        <v>23</v>
      </c>
      <c r="B20" s="38">
        <v>504</v>
      </c>
      <c r="C20" s="39" t="s">
        <v>24</v>
      </c>
      <c r="D20" s="43">
        <v>0</v>
      </c>
      <c r="E20" s="43">
        <v>0</v>
      </c>
      <c r="F20" s="43">
        <v>0</v>
      </c>
      <c r="G20" s="16"/>
    </row>
    <row r="21" spans="1:7" s="1" customFormat="1" ht="16.2" customHeight="1" x14ac:dyDescent="0.3">
      <c r="A21" s="37" t="s">
        <v>25</v>
      </c>
      <c r="B21" s="45">
        <v>51</v>
      </c>
      <c r="C21" s="46" t="s">
        <v>26</v>
      </c>
      <c r="D21" s="47">
        <f>SUM(D22,D25,D28,D29,D30)</f>
        <v>8725</v>
      </c>
      <c r="E21" s="47">
        <v>0</v>
      </c>
      <c r="F21" s="47">
        <f>SUM(F22,F25,F28,F29,F30)</f>
        <v>8725</v>
      </c>
      <c r="G21" s="8"/>
    </row>
    <row r="22" spans="1:7" s="1" customFormat="1" ht="16.2" customHeight="1" x14ac:dyDescent="0.3">
      <c r="A22" s="37" t="s">
        <v>27</v>
      </c>
      <c r="B22" s="38">
        <v>511</v>
      </c>
      <c r="C22" s="39" t="s">
        <v>28</v>
      </c>
      <c r="D22" s="36">
        <f>SUM(D23:D24)</f>
        <v>1031</v>
      </c>
      <c r="E22" s="36">
        <v>0</v>
      </c>
      <c r="F22" s="36">
        <f>SUM(F23:F24)</f>
        <v>1031</v>
      </c>
      <c r="G22" s="9"/>
    </row>
    <row r="23" spans="1:7" s="1" customFormat="1" ht="16.2" customHeight="1" x14ac:dyDescent="0.3">
      <c r="A23" s="37"/>
      <c r="B23" s="40">
        <v>5111</v>
      </c>
      <c r="C23" s="41" t="s">
        <v>29</v>
      </c>
      <c r="D23" s="42">
        <v>367</v>
      </c>
      <c r="E23" s="42">
        <v>0</v>
      </c>
      <c r="F23" s="42">
        <v>367</v>
      </c>
      <c r="G23" s="15"/>
    </row>
    <row r="24" spans="1:7" s="1" customFormat="1" ht="16.2" customHeight="1" x14ac:dyDescent="0.3">
      <c r="A24" s="37"/>
      <c r="B24" s="40">
        <v>5112</v>
      </c>
      <c r="C24" s="41" t="s">
        <v>30</v>
      </c>
      <c r="D24" s="42">
        <v>664</v>
      </c>
      <c r="E24" s="42">
        <v>0</v>
      </c>
      <c r="F24" s="42">
        <v>664</v>
      </c>
      <c r="G24" s="15"/>
    </row>
    <row r="25" spans="1:7" s="1" customFormat="1" ht="16.2" customHeight="1" x14ac:dyDescent="0.3">
      <c r="A25" s="37" t="s">
        <v>31</v>
      </c>
      <c r="B25" s="38">
        <v>512</v>
      </c>
      <c r="C25" s="39" t="s">
        <v>32</v>
      </c>
      <c r="D25" s="36">
        <f>SUM(D26:D27)</f>
        <v>2359</v>
      </c>
      <c r="E25" s="36">
        <v>0</v>
      </c>
      <c r="F25" s="36">
        <f>SUM(F26:F27)</f>
        <v>2359</v>
      </c>
      <c r="G25" s="9"/>
    </row>
    <row r="26" spans="1:7" s="1" customFormat="1" ht="16.2" customHeight="1" x14ac:dyDescent="0.3">
      <c r="A26" s="37"/>
      <c r="B26" s="44">
        <v>5121</v>
      </c>
      <c r="C26" s="41" t="s">
        <v>33</v>
      </c>
      <c r="D26" s="42">
        <v>709</v>
      </c>
      <c r="E26" s="42">
        <v>0</v>
      </c>
      <c r="F26" s="42">
        <v>709</v>
      </c>
      <c r="G26" s="15"/>
    </row>
    <row r="27" spans="1:7" s="1" customFormat="1" ht="16.2" customHeight="1" x14ac:dyDescent="0.3">
      <c r="A27" s="37"/>
      <c r="B27" s="44">
        <v>5122</v>
      </c>
      <c r="C27" s="41" t="s">
        <v>34</v>
      </c>
      <c r="D27" s="42">
        <v>1650</v>
      </c>
      <c r="E27" s="42">
        <v>0</v>
      </c>
      <c r="F27" s="42">
        <v>1650</v>
      </c>
      <c r="G27" s="15"/>
    </row>
    <row r="28" spans="1:7" s="1" customFormat="1" ht="16.2" customHeight="1" x14ac:dyDescent="0.3">
      <c r="A28" s="37" t="s">
        <v>35</v>
      </c>
      <c r="B28" s="38">
        <v>513</v>
      </c>
      <c r="C28" s="39" t="s">
        <v>36</v>
      </c>
      <c r="D28" s="43">
        <v>31</v>
      </c>
      <c r="E28" s="43">
        <v>0</v>
      </c>
      <c r="F28" s="43">
        <v>31</v>
      </c>
      <c r="G28" s="16"/>
    </row>
    <row r="29" spans="1:7" s="1" customFormat="1" ht="16.2" customHeight="1" x14ac:dyDescent="0.3">
      <c r="A29" s="37" t="s">
        <v>37</v>
      </c>
      <c r="B29" s="38">
        <v>514</v>
      </c>
      <c r="C29" s="39" t="s">
        <v>38</v>
      </c>
      <c r="D29" s="43">
        <v>0</v>
      </c>
      <c r="E29" s="43">
        <v>0</v>
      </c>
      <c r="F29" s="43">
        <v>0</v>
      </c>
      <c r="G29" s="16"/>
    </row>
    <row r="30" spans="1:7" s="1" customFormat="1" ht="16.2" customHeight="1" x14ac:dyDescent="0.3">
      <c r="A30" s="37" t="s">
        <v>39</v>
      </c>
      <c r="B30" s="38">
        <v>518</v>
      </c>
      <c r="C30" s="39" t="s">
        <v>40</v>
      </c>
      <c r="D30" s="36">
        <f>SUM(D31:D40)</f>
        <v>5304</v>
      </c>
      <c r="E30" s="36">
        <v>0</v>
      </c>
      <c r="F30" s="36">
        <f>SUM(F31:F40)</f>
        <v>5304</v>
      </c>
      <c r="G30" s="9"/>
    </row>
    <row r="31" spans="1:7" s="1" customFormat="1" ht="16.2" customHeight="1" x14ac:dyDescent="0.3">
      <c r="A31" s="37"/>
      <c r="B31" s="44">
        <v>5181</v>
      </c>
      <c r="C31" s="41" t="s">
        <v>41</v>
      </c>
      <c r="D31" s="42">
        <v>4</v>
      </c>
      <c r="E31" s="42">
        <v>0</v>
      </c>
      <c r="F31" s="42">
        <v>4</v>
      </c>
      <c r="G31" s="15"/>
    </row>
    <row r="32" spans="1:7" s="1" customFormat="1" ht="16.2" customHeight="1" x14ac:dyDescent="0.3">
      <c r="A32" s="37"/>
      <c r="B32" s="44">
        <v>5182</v>
      </c>
      <c r="C32" s="4" t="s">
        <v>42</v>
      </c>
      <c r="D32" s="48">
        <v>86</v>
      </c>
      <c r="E32" s="48">
        <v>0</v>
      </c>
      <c r="F32" s="48">
        <v>86</v>
      </c>
      <c r="G32" s="17"/>
    </row>
    <row r="33" spans="1:7" s="1" customFormat="1" ht="16.2" customHeight="1" x14ac:dyDescent="0.3">
      <c r="A33" s="37"/>
      <c r="B33" s="44">
        <v>5183</v>
      </c>
      <c r="C33" s="4" t="s">
        <v>43</v>
      </c>
      <c r="D33" s="48">
        <v>220</v>
      </c>
      <c r="E33" s="48">
        <v>0</v>
      </c>
      <c r="F33" s="48">
        <v>220</v>
      </c>
      <c r="G33" s="17"/>
    </row>
    <row r="34" spans="1:7" s="1" customFormat="1" ht="16.2" customHeight="1" x14ac:dyDescent="0.3">
      <c r="A34" s="37"/>
      <c r="B34" s="44">
        <v>5184</v>
      </c>
      <c r="C34" s="3" t="s">
        <v>44</v>
      </c>
      <c r="D34" s="48">
        <v>0</v>
      </c>
      <c r="E34" s="48">
        <v>0</v>
      </c>
      <c r="F34" s="48">
        <v>0</v>
      </c>
      <c r="G34" s="17"/>
    </row>
    <row r="35" spans="1:7" s="1" customFormat="1" ht="16.2" customHeight="1" x14ac:dyDescent="0.3">
      <c r="A35" s="37"/>
      <c r="B35" s="44">
        <v>5185</v>
      </c>
      <c r="C35" s="4" t="s">
        <v>45</v>
      </c>
      <c r="D35" s="48">
        <v>264</v>
      </c>
      <c r="E35" s="48">
        <v>0</v>
      </c>
      <c r="F35" s="48">
        <v>264</v>
      </c>
      <c r="G35" s="17"/>
    </row>
    <row r="36" spans="1:7" s="1" customFormat="1" ht="16.2" customHeight="1" x14ac:dyDescent="0.3">
      <c r="A36" s="37"/>
      <c r="B36" s="44">
        <v>51851</v>
      </c>
      <c r="C36" s="4" t="s">
        <v>263</v>
      </c>
      <c r="D36" s="48">
        <v>31</v>
      </c>
      <c r="E36" s="48"/>
      <c r="F36" s="48">
        <v>31</v>
      </c>
      <c r="G36" s="17"/>
    </row>
    <row r="37" spans="1:7" s="1" customFormat="1" ht="16.2" customHeight="1" x14ac:dyDescent="0.3">
      <c r="A37" s="37"/>
      <c r="B37" s="44">
        <v>5186</v>
      </c>
      <c r="C37" s="41" t="s">
        <v>46</v>
      </c>
      <c r="D37" s="42">
        <v>84</v>
      </c>
      <c r="E37" s="42">
        <v>0</v>
      </c>
      <c r="F37" s="42">
        <v>84</v>
      </c>
      <c r="G37" s="15"/>
    </row>
    <row r="38" spans="1:7" s="1" customFormat="1" ht="16.2" customHeight="1" x14ac:dyDescent="0.3">
      <c r="A38" s="37"/>
      <c r="B38" s="44">
        <v>5187</v>
      </c>
      <c r="C38" s="41" t="s">
        <v>47</v>
      </c>
      <c r="D38" s="42">
        <v>0</v>
      </c>
      <c r="E38" s="42">
        <v>0</v>
      </c>
      <c r="F38" s="42">
        <v>0</v>
      </c>
      <c r="G38" s="15"/>
    </row>
    <row r="39" spans="1:7" s="1" customFormat="1" ht="16.2" customHeight="1" x14ac:dyDescent="0.3">
      <c r="A39" s="37"/>
      <c r="B39" s="44">
        <v>5188</v>
      </c>
      <c r="C39" s="41" t="s">
        <v>48</v>
      </c>
      <c r="D39" s="42">
        <v>323</v>
      </c>
      <c r="E39" s="42">
        <v>0</v>
      </c>
      <c r="F39" s="42">
        <v>323</v>
      </c>
      <c r="G39" s="15"/>
    </row>
    <row r="40" spans="1:7" s="1" customFormat="1" ht="16.2" customHeight="1" x14ac:dyDescent="0.3">
      <c r="A40" s="37"/>
      <c r="B40" s="44">
        <v>5189</v>
      </c>
      <c r="C40" s="4" t="s">
        <v>49</v>
      </c>
      <c r="D40" s="48">
        <v>4292</v>
      </c>
      <c r="E40" s="48">
        <v>0</v>
      </c>
      <c r="F40" s="48">
        <v>4292</v>
      </c>
      <c r="G40" s="17"/>
    </row>
    <row r="41" spans="1:7" s="1" customFormat="1" ht="16.2" customHeight="1" x14ac:dyDescent="0.3">
      <c r="A41" s="37" t="s">
        <v>50</v>
      </c>
      <c r="B41" s="45">
        <v>52</v>
      </c>
      <c r="C41" s="46" t="s">
        <v>51</v>
      </c>
      <c r="D41" s="47">
        <f>SUM(D42,D49,D52,D56,D59)</f>
        <v>55382</v>
      </c>
      <c r="E41" s="47">
        <v>0</v>
      </c>
      <c r="F41" s="47">
        <f>SUM(F42,F49,F52,F56,F59)</f>
        <v>55382</v>
      </c>
      <c r="G41" s="8"/>
    </row>
    <row r="42" spans="1:7" s="1" customFormat="1" ht="16.2" customHeight="1" x14ac:dyDescent="0.3">
      <c r="A42" s="37" t="s">
        <v>52</v>
      </c>
      <c r="B42" s="38">
        <v>521</v>
      </c>
      <c r="C42" s="46" t="s">
        <v>53</v>
      </c>
      <c r="D42" s="36">
        <f>SUM(D43:D48)</f>
        <v>40037</v>
      </c>
      <c r="E42" s="36">
        <v>0</v>
      </c>
      <c r="F42" s="36">
        <f>SUM(F43:F48)</f>
        <v>40037</v>
      </c>
      <c r="G42" s="9"/>
    </row>
    <row r="43" spans="1:7" s="1" customFormat="1" ht="16.2" customHeight="1" x14ac:dyDescent="0.3">
      <c r="A43" s="37"/>
      <c r="B43" s="40">
        <v>5211</v>
      </c>
      <c r="C43" s="41" t="s">
        <v>54</v>
      </c>
      <c r="D43" s="42">
        <v>39704</v>
      </c>
      <c r="E43" s="42">
        <v>0</v>
      </c>
      <c r="F43" s="42">
        <v>39704</v>
      </c>
      <c r="G43" s="15"/>
    </row>
    <row r="44" spans="1:7" s="1" customFormat="1" ht="16.2" customHeight="1" x14ac:dyDescent="0.3">
      <c r="A44" s="37"/>
      <c r="B44" s="40">
        <v>5212</v>
      </c>
      <c r="C44" s="41" t="s">
        <v>55</v>
      </c>
      <c r="D44" s="42">
        <v>170</v>
      </c>
      <c r="E44" s="42">
        <v>0</v>
      </c>
      <c r="F44" s="42">
        <v>170</v>
      </c>
      <c r="G44" s="15"/>
    </row>
    <row r="45" spans="1:7" s="1" customFormat="1" ht="16.2" customHeight="1" x14ac:dyDescent="0.3">
      <c r="A45" s="37"/>
      <c r="B45" s="40">
        <v>5213</v>
      </c>
      <c r="C45" s="4" t="s">
        <v>56</v>
      </c>
      <c r="D45" s="48">
        <v>0</v>
      </c>
      <c r="E45" s="48">
        <v>0</v>
      </c>
      <c r="F45" s="48">
        <v>0</v>
      </c>
      <c r="G45" s="17"/>
    </row>
    <row r="46" spans="1:7" s="1" customFormat="1" ht="16.2" customHeight="1" x14ac:dyDescent="0.3">
      <c r="A46" s="37"/>
      <c r="B46" s="40">
        <v>5214</v>
      </c>
      <c r="C46" s="41" t="s">
        <v>57</v>
      </c>
      <c r="D46" s="42">
        <v>0</v>
      </c>
      <c r="E46" s="42">
        <v>0</v>
      </c>
      <c r="F46" s="42">
        <v>0</v>
      </c>
      <c r="G46" s="15"/>
    </row>
    <row r="47" spans="1:7" s="1" customFormat="1" ht="16.2" customHeight="1" x14ac:dyDescent="0.3">
      <c r="A47" s="37"/>
      <c r="B47" s="40">
        <v>5215</v>
      </c>
      <c r="C47" s="41" t="s">
        <v>58</v>
      </c>
      <c r="D47" s="42">
        <v>0</v>
      </c>
      <c r="E47" s="42">
        <v>0</v>
      </c>
      <c r="F47" s="42">
        <v>0</v>
      </c>
      <c r="G47" s="15"/>
    </row>
    <row r="48" spans="1:7" s="1" customFormat="1" ht="16.2" customHeight="1" x14ac:dyDescent="0.3">
      <c r="A48" s="37"/>
      <c r="B48" s="40">
        <v>5216</v>
      </c>
      <c r="C48" s="41" t="s">
        <v>59</v>
      </c>
      <c r="D48" s="42">
        <v>163</v>
      </c>
      <c r="E48" s="42">
        <v>0</v>
      </c>
      <c r="F48" s="42">
        <v>163</v>
      </c>
      <c r="G48" s="15"/>
    </row>
    <row r="49" spans="1:8" s="1" customFormat="1" ht="16.2" customHeight="1" x14ac:dyDescent="0.3">
      <c r="A49" s="37" t="s">
        <v>60</v>
      </c>
      <c r="B49" s="40">
        <v>523</v>
      </c>
      <c r="C49" s="39" t="s">
        <v>61</v>
      </c>
      <c r="D49" s="36">
        <f>SUM(D50,D51)</f>
        <v>250</v>
      </c>
      <c r="E49" s="36">
        <v>0</v>
      </c>
      <c r="F49" s="36">
        <f>SUM(F50,F51)</f>
        <v>250</v>
      </c>
      <c r="G49" s="9"/>
    </row>
    <row r="50" spans="1:8" s="1" customFormat="1" ht="16.2" customHeight="1" x14ac:dyDescent="0.3">
      <c r="A50" s="37"/>
      <c r="B50" s="40">
        <v>5231</v>
      </c>
      <c r="C50" s="41" t="s">
        <v>62</v>
      </c>
      <c r="D50" s="48">
        <v>120</v>
      </c>
      <c r="E50" s="48">
        <v>0</v>
      </c>
      <c r="F50" s="48">
        <v>120</v>
      </c>
      <c r="G50" s="17"/>
    </row>
    <row r="51" spans="1:8" s="1" customFormat="1" ht="16.2" customHeight="1" x14ac:dyDescent="0.3">
      <c r="A51" s="37"/>
      <c r="B51" s="40">
        <v>5232</v>
      </c>
      <c r="C51" s="41" t="s">
        <v>63</v>
      </c>
      <c r="D51" s="48">
        <v>130</v>
      </c>
      <c r="E51" s="48">
        <v>0</v>
      </c>
      <c r="F51" s="48">
        <v>130</v>
      </c>
      <c r="G51" s="17"/>
    </row>
    <row r="52" spans="1:8" s="1" customFormat="1" ht="16.2" customHeight="1" x14ac:dyDescent="0.3">
      <c r="A52" s="37" t="s">
        <v>64</v>
      </c>
      <c r="B52" s="38">
        <v>524</v>
      </c>
      <c r="C52" s="39" t="s">
        <v>65</v>
      </c>
      <c r="D52" s="36">
        <f>SUM(D53:D55)</f>
        <v>13499</v>
      </c>
      <c r="E52" s="36">
        <v>0</v>
      </c>
      <c r="F52" s="36">
        <f>SUM(F53:F55)</f>
        <v>13499</v>
      </c>
      <c r="G52" s="9"/>
    </row>
    <row r="53" spans="1:8" s="1" customFormat="1" ht="16.2" customHeight="1" x14ac:dyDescent="0.3">
      <c r="A53" s="37"/>
      <c r="B53" s="40">
        <v>5241</v>
      </c>
      <c r="C53" s="4" t="s">
        <v>66</v>
      </c>
      <c r="D53" s="48">
        <v>3573</v>
      </c>
      <c r="E53" s="48">
        <v>0</v>
      </c>
      <c r="F53" s="48">
        <v>3573</v>
      </c>
      <c r="G53" s="17"/>
    </row>
    <row r="54" spans="1:8" s="1" customFormat="1" ht="16.2" customHeight="1" x14ac:dyDescent="0.3">
      <c r="A54" s="37"/>
      <c r="B54" s="40">
        <v>5242</v>
      </c>
      <c r="C54" s="4" t="s">
        <v>67</v>
      </c>
      <c r="D54" s="48">
        <v>9926</v>
      </c>
      <c r="E54" s="48">
        <v>0</v>
      </c>
      <c r="F54" s="48">
        <v>9926</v>
      </c>
      <c r="G54" s="17"/>
    </row>
    <row r="55" spans="1:8" s="1" customFormat="1" ht="16.2" customHeight="1" x14ac:dyDescent="0.3">
      <c r="A55" s="37"/>
      <c r="B55" s="49">
        <v>5243</v>
      </c>
      <c r="C55" s="3" t="s">
        <v>68</v>
      </c>
      <c r="D55" s="48">
        <v>0</v>
      </c>
      <c r="E55" s="48">
        <v>0</v>
      </c>
      <c r="F55" s="48">
        <v>0</v>
      </c>
      <c r="G55" s="17"/>
      <c r="H55" s="2"/>
    </row>
    <row r="56" spans="1:8" s="1" customFormat="1" ht="16.2" customHeight="1" x14ac:dyDescent="0.3">
      <c r="A56" s="37" t="s">
        <v>69</v>
      </c>
      <c r="B56" s="38">
        <v>527</v>
      </c>
      <c r="C56" s="39" t="s">
        <v>70</v>
      </c>
      <c r="D56" s="36">
        <f>SUM(D57,D58)</f>
        <v>1596</v>
      </c>
      <c r="E56" s="36">
        <v>0</v>
      </c>
      <c r="F56" s="36">
        <f>SUM(F57,F58)</f>
        <v>1596</v>
      </c>
      <c r="G56" s="9"/>
    </row>
    <row r="57" spans="1:8" s="1" customFormat="1" ht="16.2" customHeight="1" x14ac:dyDescent="0.3">
      <c r="A57" s="37"/>
      <c r="B57" s="44">
        <v>5271</v>
      </c>
      <c r="C57" s="50" t="s">
        <v>71</v>
      </c>
      <c r="D57" s="42">
        <v>794</v>
      </c>
      <c r="E57" s="42">
        <v>0</v>
      </c>
      <c r="F57" s="42">
        <v>794</v>
      </c>
      <c r="G57" s="15"/>
    </row>
    <row r="58" spans="1:8" s="1" customFormat="1" ht="16.2" customHeight="1" x14ac:dyDescent="0.3">
      <c r="A58" s="37"/>
      <c r="B58" s="44">
        <v>5272</v>
      </c>
      <c r="C58" s="50" t="s">
        <v>72</v>
      </c>
      <c r="D58" s="42">
        <v>802</v>
      </c>
      <c r="E58" s="42">
        <v>0</v>
      </c>
      <c r="F58" s="42">
        <v>802</v>
      </c>
      <c r="G58" s="15"/>
    </row>
    <row r="59" spans="1:8" s="1" customFormat="1" ht="16.2" customHeight="1" x14ac:dyDescent="0.3">
      <c r="A59" s="37" t="s">
        <v>73</v>
      </c>
      <c r="B59" s="38">
        <v>528</v>
      </c>
      <c r="C59" s="39" t="s">
        <v>74</v>
      </c>
      <c r="D59" s="43">
        <v>0</v>
      </c>
      <c r="E59" s="43">
        <v>0</v>
      </c>
      <c r="F59" s="43">
        <v>0</v>
      </c>
      <c r="G59" s="16"/>
    </row>
    <row r="60" spans="1:8" s="1" customFormat="1" ht="16.2" customHeight="1" x14ac:dyDescent="0.3">
      <c r="A60" s="37" t="s">
        <v>75</v>
      </c>
      <c r="B60" s="45">
        <v>53</v>
      </c>
      <c r="C60" s="46" t="s">
        <v>76</v>
      </c>
      <c r="D60" s="47">
        <f>SUM(D61:D63)</f>
        <v>44</v>
      </c>
      <c r="E60" s="47">
        <v>0</v>
      </c>
      <c r="F60" s="47">
        <f>SUM(F61:F63)</f>
        <v>44</v>
      </c>
      <c r="G60" s="8"/>
    </row>
    <row r="61" spans="1:8" s="1" customFormat="1" ht="16.2" customHeight="1" x14ac:dyDescent="0.3">
      <c r="A61" s="37" t="s">
        <v>77</v>
      </c>
      <c r="B61" s="38">
        <v>531</v>
      </c>
      <c r="C61" s="39" t="s">
        <v>78</v>
      </c>
      <c r="D61" s="43">
        <v>20</v>
      </c>
      <c r="E61" s="43">
        <v>0</v>
      </c>
      <c r="F61" s="43">
        <v>20</v>
      </c>
      <c r="G61" s="16"/>
    </row>
    <row r="62" spans="1:8" s="1" customFormat="1" ht="16.2" customHeight="1" x14ac:dyDescent="0.3">
      <c r="A62" s="37" t="s">
        <v>79</v>
      </c>
      <c r="B62" s="38">
        <v>532</v>
      </c>
      <c r="C62" s="39" t="s">
        <v>80</v>
      </c>
      <c r="D62" s="43">
        <v>0</v>
      </c>
      <c r="E62" s="43">
        <v>0</v>
      </c>
      <c r="F62" s="43">
        <v>0</v>
      </c>
      <c r="G62" s="16"/>
    </row>
    <row r="63" spans="1:8" s="1" customFormat="1" ht="16.2" customHeight="1" x14ac:dyDescent="0.3">
      <c r="A63" s="37" t="s">
        <v>81</v>
      </c>
      <c r="B63" s="38">
        <v>538</v>
      </c>
      <c r="C63" s="39" t="s">
        <v>82</v>
      </c>
      <c r="D63" s="43">
        <v>24</v>
      </c>
      <c r="E63" s="43">
        <v>0</v>
      </c>
      <c r="F63" s="43">
        <v>24</v>
      </c>
      <c r="G63" s="16"/>
    </row>
    <row r="64" spans="1:8" s="1" customFormat="1" ht="16.2" customHeight="1" x14ac:dyDescent="0.3">
      <c r="A64" s="37" t="s">
        <v>83</v>
      </c>
      <c r="B64" s="45">
        <v>54</v>
      </c>
      <c r="C64" s="46" t="s">
        <v>84</v>
      </c>
      <c r="D64" s="47">
        <f>SUM(D65:D73)</f>
        <v>552</v>
      </c>
      <c r="E64" s="47">
        <v>0</v>
      </c>
      <c r="F64" s="47">
        <f>SUM(F65:F73)</f>
        <v>552</v>
      </c>
      <c r="G64" s="8"/>
    </row>
    <row r="65" spans="1:7" s="1" customFormat="1" ht="16.2" customHeight="1" x14ac:dyDescent="0.3">
      <c r="A65" s="37" t="s">
        <v>85</v>
      </c>
      <c r="B65" s="38">
        <v>541</v>
      </c>
      <c r="C65" s="39" t="s">
        <v>86</v>
      </c>
      <c r="D65" s="43">
        <v>0</v>
      </c>
      <c r="E65" s="43">
        <v>0</v>
      </c>
      <c r="F65" s="43">
        <v>0</v>
      </c>
      <c r="G65" s="16"/>
    </row>
    <row r="66" spans="1:7" s="1" customFormat="1" ht="16.2" customHeight="1" x14ac:dyDescent="0.3">
      <c r="A66" s="37" t="s">
        <v>87</v>
      </c>
      <c r="B66" s="38">
        <v>542</v>
      </c>
      <c r="C66" s="39" t="s">
        <v>88</v>
      </c>
      <c r="D66" s="43">
        <v>0</v>
      </c>
      <c r="E66" s="43">
        <v>0</v>
      </c>
      <c r="F66" s="43">
        <v>0</v>
      </c>
      <c r="G66" s="16"/>
    </row>
    <row r="67" spans="1:7" s="1" customFormat="1" ht="16.2" customHeight="1" x14ac:dyDescent="0.3">
      <c r="A67" s="37" t="s">
        <v>89</v>
      </c>
      <c r="B67" s="38">
        <v>543</v>
      </c>
      <c r="C67" s="39" t="s">
        <v>90</v>
      </c>
      <c r="D67" s="43">
        <v>0</v>
      </c>
      <c r="E67" s="43">
        <v>0</v>
      </c>
      <c r="F67" s="43">
        <v>0</v>
      </c>
      <c r="G67" s="16"/>
    </row>
    <row r="68" spans="1:7" s="1" customFormat="1" ht="16.2" customHeight="1" x14ac:dyDescent="0.3">
      <c r="A68" s="37" t="s">
        <v>91</v>
      </c>
      <c r="B68" s="38">
        <v>544</v>
      </c>
      <c r="C68" s="39" t="s">
        <v>92</v>
      </c>
      <c r="D68" s="43">
        <v>0</v>
      </c>
      <c r="E68" s="43">
        <v>0</v>
      </c>
      <c r="F68" s="43">
        <v>0</v>
      </c>
      <c r="G68" s="16"/>
    </row>
    <row r="69" spans="1:7" s="1" customFormat="1" ht="16.2" customHeight="1" x14ac:dyDescent="0.3">
      <c r="A69" s="37" t="s">
        <v>93</v>
      </c>
      <c r="B69" s="38">
        <v>545</v>
      </c>
      <c r="C69" s="39" t="s">
        <v>94</v>
      </c>
      <c r="D69" s="43">
        <v>30</v>
      </c>
      <c r="E69" s="43">
        <v>0</v>
      </c>
      <c r="F69" s="43">
        <v>30</v>
      </c>
      <c r="G69" s="16"/>
    </row>
    <row r="70" spans="1:7" s="1" customFormat="1" ht="16.2" customHeight="1" x14ac:dyDescent="0.3">
      <c r="A70" s="37" t="s">
        <v>95</v>
      </c>
      <c r="B70" s="38">
        <v>546</v>
      </c>
      <c r="C70" s="39" t="s">
        <v>96</v>
      </c>
      <c r="D70" s="43">
        <v>0</v>
      </c>
      <c r="E70" s="43">
        <v>0</v>
      </c>
      <c r="F70" s="43">
        <v>0</v>
      </c>
      <c r="G70" s="16"/>
    </row>
    <row r="71" spans="1:7" s="1" customFormat="1" ht="16.2" customHeight="1" x14ac:dyDescent="0.3">
      <c r="A71" s="37" t="s">
        <v>97</v>
      </c>
      <c r="B71" s="38">
        <v>547</v>
      </c>
      <c r="C71" s="39" t="s">
        <v>98</v>
      </c>
      <c r="D71" s="43">
        <v>0</v>
      </c>
      <c r="E71" s="43">
        <v>0</v>
      </c>
      <c r="F71" s="43">
        <v>0</v>
      </c>
      <c r="G71" s="16"/>
    </row>
    <row r="72" spans="1:7" s="1" customFormat="1" ht="16.2" customHeight="1" x14ac:dyDescent="0.3">
      <c r="A72" s="37" t="s">
        <v>99</v>
      </c>
      <c r="B72" s="38">
        <v>548</v>
      </c>
      <c r="C72" s="39" t="s">
        <v>100</v>
      </c>
      <c r="D72" s="43">
        <v>0</v>
      </c>
      <c r="E72" s="43">
        <v>0</v>
      </c>
      <c r="F72" s="43">
        <v>0</v>
      </c>
      <c r="G72" s="16"/>
    </row>
    <row r="73" spans="1:7" s="1" customFormat="1" ht="16.2" customHeight="1" x14ac:dyDescent="0.3">
      <c r="A73" s="37" t="s">
        <v>101</v>
      </c>
      <c r="B73" s="38">
        <v>549</v>
      </c>
      <c r="C73" s="39" t="s">
        <v>102</v>
      </c>
      <c r="D73" s="36">
        <f>SUM(D74,D77,D78,D83)</f>
        <v>522</v>
      </c>
      <c r="E73" s="36">
        <v>0</v>
      </c>
      <c r="F73" s="36">
        <f>SUM(F74,F77,F78,F83)</f>
        <v>522</v>
      </c>
      <c r="G73" s="9"/>
    </row>
    <row r="74" spans="1:7" s="1" customFormat="1" ht="16.2" customHeight="1" x14ac:dyDescent="0.3">
      <c r="A74" s="37"/>
      <c r="B74" s="44">
        <v>5491</v>
      </c>
      <c r="C74" s="41" t="s">
        <v>103</v>
      </c>
      <c r="D74" s="51">
        <v>494</v>
      </c>
      <c r="E74" s="51">
        <v>0</v>
      </c>
      <c r="F74" s="51">
        <v>494</v>
      </c>
      <c r="G74" s="10"/>
    </row>
    <row r="75" spans="1:7" s="1" customFormat="1" ht="16.2" customHeight="1" x14ac:dyDescent="0.3">
      <c r="A75" s="37"/>
      <c r="B75" s="44">
        <v>54911</v>
      </c>
      <c r="C75" s="41" t="s">
        <v>104</v>
      </c>
      <c r="D75" s="42">
        <v>160</v>
      </c>
      <c r="E75" s="42">
        <v>0</v>
      </c>
      <c r="F75" s="42">
        <v>160</v>
      </c>
      <c r="G75" s="15"/>
    </row>
    <row r="76" spans="1:7" s="1" customFormat="1" ht="16.2" customHeight="1" x14ac:dyDescent="0.3">
      <c r="A76" s="37"/>
      <c r="B76" s="44">
        <v>54912</v>
      </c>
      <c r="C76" s="41" t="s">
        <v>105</v>
      </c>
      <c r="D76" s="42">
        <v>334</v>
      </c>
      <c r="E76" s="42">
        <v>0</v>
      </c>
      <c r="F76" s="42">
        <v>334</v>
      </c>
      <c r="G76" s="15"/>
    </row>
    <row r="77" spans="1:7" s="1" customFormat="1" ht="16.2" customHeight="1" x14ac:dyDescent="0.3">
      <c r="A77" s="37"/>
      <c r="B77" s="44">
        <v>5492</v>
      </c>
      <c r="C77" s="41" t="s">
        <v>106</v>
      </c>
      <c r="D77" s="42">
        <v>28</v>
      </c>
      <c r="E77" s="42">
        <v>0</v>
      </c>
      <c r="F77" s="42">
        <v>28</v>
      </c>
      <c r="G77" s="15"/>
    </row>
    <row r="78" spans="1:7" s="1" customFormat="1" ht="16.2" customHeight="1" x14ac:dyDescent="0.3">
      <c r="A78" s="37"/>
      <c r="B78" s="44">
        <v>5493</v>
      </c>
      <c r="C78" s="50" t="s">
        <v>107</v>
      </c>
      <c r="D78" s="51">
        <f>SUM(D79:D82)</f>
        <v>0</v>
      </c>
      <c r="E78" s="51">
        <v>0</v>
      </c>
      <c r="F78" s="51">
        <f>SUM(F79:F82)</f>
        <v>0</v>
      </c>
      <c r="G78" s="10"/>
    </row>
    <row r="79" spans="1:7" s="1" customFormat="1" ht="16.2" customHeight="1" x14ac:dyDescent="0.3">
      <c r="A79" s="37"/>
      <c r="B79" s="44">
        <v>54931</v>
      </c>
      <c r="C79" s="50" t="s">
        <v>108</v>
      </c>
      <c r="D79" s="42">
        <v>0</v>
      </c>
      <c r="E79" s="42">
        <v>0</v>
      </c>
      <c r="F79" s="42">
        <v>0</v>
      </c>
      <c r="G79" s="15"/>
    </row>
    <row r="80" spans="1:7" s="1" customFormat="1" ht="16.2" customHeight="1" x14ac:dyDescent="0.3">
      <c r="A80" s="37"/>
      <c r="B80" s="44">
        <v>54932</v>
      </c>
      <c r="C80" s="50" t="s">
        <v>109</v>
      </c>
      <c r="D80" s="42">
        <v>0</v>
      </c>
      <c r="E80" s="42">
        <v>0</v>
      </c>
      <c r="F80" s="42">
        <v>0</v>
      </c>
      <c r="G80" s="15"/>
    </row>
    <row r="81" spans="1:8" s="1" customFormat="1" ht="16.2" customHeight="1" x14ac:dyDescent="0.3">
      <c r="A81" s="37"/>
      <c r="B81" s="44">
        <v>54933</v>
      </c>
      <c r="C81" s="50" t="s">
        <v>110</v>
      </c>
      <c r="D81" s="42">
        <v>0</v>
      </c>
      <c r="E81" s="42">
        <v>0</v>
      </c>
      <c r="F81" s="42">
        <v>0</v>
      </c>
      <c r="G81" s="15"/>
    </row>
    <row r="82" spans="1:8" s="1" customFormat="1" ht="16.2" customHeight="1" x14ac:dyDescent="0.3">
      <c r="A82" s="37"/>
      <c r="B82" s="44">
        <v>54934</v>
      </c>
      <c r="C82" s="50" t="s">
        <v>111</v>
      </c>
      <c r="D82" s="42">
        <v>0</v>
      </c>
      <c r="E82" s="42">
        <v>0</v>
      </c>
      <c r="F82" s="42">
        <v>0</v>
      </c>
      <c r="G82" s="15"/>
    </row>
    <row r="83" spans="1:8" s="1" customFormat="1" ht="16.2" customHeight="1" x14ac:dyDescent="0.3">
      <c r="A83" s="37"/>
      <c r="B83" s="52">
        <v>5499</v>
      </c>
      <c r="C83" s="50" t="s">
        <v>112</v>
      </c>
      <c r="D83" s="42">
        <v>0</v>
      </c>
      <c r="E83" s="42">
        <v>0</v>
      </c>
      <c r="F83" s="42">
        <v>0</v>
      </c>
      <c r="G83" s="15"/>
      <c r="H83" s="2"/>
    </row>
    <row r="84" spans="1:8" s="1" customFormat="1" ht="16.2" customHeight="1" x14ac:dyDescent="0.3">
      <c r="A84" s="37" t="s">
        <v>113</v>
      </c>
      <c r="B84" s="45">
        <v>55</v>
      </c>
      <c r="C84" s="53" t="s">
        <v>114</v>
      </c>
      <c r="D84" s="47">
        <f>SUM(D85,D90,D93:D96)</f>
        <v>13085</v>
      </c>
      <c r="E84" s="47">
        <v>0</v>
      </c>
      <c r="F84" s="47">
        <f>SUM(F85,F90,F93:F96)</f>
        <v>13085</v>
      </c>
      <c r="G84" s="8"/>
    </row>
    <row r="85" spans="1:8" s="1" customFormat="1" ht="16.2" customHeight="1" x14ac:dyDescent="0.3">
      <c r="A85" s="37" t="s">
        <v>115</v>
      </c>
      <c r="B85" s="38">
        <v>551</v>
      </c>
      <c r="C85" s="54" t="s">
        <v>116</v>
      </c>
      <c r="D85" s="36">
        <f>SUM(D86:D89)</f>
        <v>13085</v>
      </c>
      <c r="E85" s="36">
        <v>0</v>
      </c>
      <c r="F85" s="36">
        <f>SUM(F86:F89)</f>
        <v>13085</v>
      </c>
      <c r="G85" s="9"/>
    </row>
    <row r="86" spans="1:8" s="1" customFormat="1" ht="16.2" customHeight="1" x14ac:dyDescent="0.3">
      <c r="A86" s="37"/>
      <c r="B86" s="44">
        <v>5511</v>
      </c>
      <c r="C86" s="50" t="s">
        <v>117</v>
      </c>
      <c r="D86" s="42">
        <v>12825</v>
      </c>
      <c r="E86" s="42">
        <v>0</v>
      </c>
      <c r="F86" s="42">
        <v>12825</v>
      </c>
      <c r="G86" s="15"/>
    </row>
    <row r="87" spans="1:8" s="1" customFormat="1" ht="16.2" customHeight="1" x14ac:dyDescent="0.3">
      <c r="A87" s="37"/>
      <c r="B87" s="44">
        <v>5512</v>
      </c>
      <c r="C87" s="50" t="s">
        <v>118</v>
      </c>
      <c r="D87" s="42">
        <v>260</v>
      </c>
      <c r="E87" s="42">
        <v>0</v>
      </c>
      <c r="F87" s="42">
        <v>260</v>
      </c>
      <c r="G87" s="15"/>
    </row>
    <row r="88" spans="1:8" s="1" customFormat="1" ht="16.2" customHeight="1" x14ac:dyDescent="0.3">
      <c r="A88" s="37"/>
      <c r="B88" s="44">
        <v>5513</v>
      </c>
      <c r="C88" s="50" t="s">
        <v>119</v>
      </c>
      <c r="D88" s="42">
        <v>0</v>
      </c>
      <c r="E88" s="42">
        <v>0</v>
      </c>
      <c r="F88" s="42">
        <v>0</v>
      </c>
      <c r="G88" s="15"/>
    </row>
    <row r="89" spans="1:8" s="1" customFormat="1" ht="16.2" customHeight="1" x14ac:dyDescent="0.3">
      <c r="A89" s="37"/>
      <c r="B89" s="44">
        <v>5514</v>
      </c>
      <c r="C89" s="50" t="s">
        <v>120</v>
      </c>
      <c r="D89" s="42">
        <v>0</v>
      </c>
      <c r="E89" s="42">
        <v>0</v>
      </c>
      <c r="F89" s="42">
        <v>0</v>
      </c>
      <c r="G89" s="15"/>
    </row>
    <row r="90" spans="1:8" s="1" customFormat="1" ht="16.2" customHeight="1" x14ac:dyDescent="0.3">
      <c r="A90" s="37" t="s">
        <v>121</v>
      </c>
      <c r="B90" s="38">
        <v>552</v>
      </c>
      <c r="C90" s="39" t="s">
        <v>122</v>
      </c>
      <c r="D90" s="36">
        <f>SUM(D91,D92)</f>
        <v>0</v>
      </c>
      <c r="E90" s="36">
        <v>0</v>
      </c>
      <c r="F90" s="36">
        <f>SUM(F91,F92)</f>
        <v>0</v>
      </c>
      <c r="G90" s="9"/>
    </row>
    <row r="91" spans="1:8" s="1" customFormat="1" ht="16.2" customHeight="1" x14ac:dyDescent="0.3">
      <c r="A91" s="37"/>
      <c r="B91" s="44">
        <v>5521</v>
      </c>
      <c r="C91" s="41" t="s">
        <v>123</v>
      </c>
      <c r="D91" s="42">
        <v>0</v>
      </c>
      <c r="E91" s="42">
        <v>0</v>
      </c>
      <c r="F91" s="42">
        <v>0</v>
      </c>
      <c r="G91" s="15"/>
    </row>
    <row r="92" spans="1:8" s="1" customFormat="1" ht="16.2" customHeight="1" x14ac:dyDescent="0.3">
      <c r="A92" s="37"/>
      <c r="B92" s="44">
        <v>5522</v>
      </c>
      <c r="C92" s="41" t="s">
        <v>124</v>
      </c>
      <c r="D92" s="42">
        <v>0</v>
      </c>
      <c r="E92" s="42">
        <v>0</v>
      </c>
      <c r="F92" s="42">
        <v>0</v>
      </c>
      <c r="G92" s="15"/>
    </row>
    <row r="93" spans="1:8" s="1" customFormat="1" ht="16.2" customHeight="1" x14ac:dyDescent="0.3">
      <c r="A93" s="37" t="s">
        <v>125</v>
      </c>
      <c r="B93" s="38">
        <v>553</v>
      </c>
      <c r="C93" s="39" t="s">
        <v>126</v>
      </c>
      <c r="D93" s="43">
        <v>0</v>
      </c>
      <c r="E93" s="43">
        <v>0</v>
      </c>
      <c r="F93" s="43">
        <v>0</v>
      </c>
      <c r="G93" s="16"/>
    </row>
    <row r="94" spans="1:8" s="1" customFormat="1" ht="16.2" customHeight="1" x14ac:dyDescent="0.3">
      <c r="A94" s="37" t="s">
        <v>127</v>
      </c>
      <c r="B94" s="38">
        <v>554</v>
      </c>
      <c r="C94" s="39" t="s">
        <v>128</v>
      </c>
      <c r="D94" s="43">
        <v>0</v>
      </c>
      <c r="E94" s="43">
        <v>0</v>
      </c>
      <c r="F94" s="43">
        <v>0</v>
      </c>
      <c r="G94" s="16"/>
    </row>
    <row r="95" spans="1:8" s="1" customFormat="1" ht="16.2" customHeight="1" x14ac:dyDescent="0.3">
      <c r="A95" s="37" t="s">
        <v>129</v>
      </c>
      <c r="B95" s="38">
        <v>556</v>
      </c>
      <c r="C95" s="39" t="s">
        <v>130</v>
      </c>
      <c r="D95" s="43">
        <v>0</v>
      </c>
      <c r="E95" s="43">
        <v>0</v>
      </c>
      <c r="F95" s="43">
        <v>0</v>
      </c>
      <c r="G95" s="16"/>
    </row>
    <row r="96" spans="1:8" s="1" customFormat="1" ht="16.2" customHeight="1" x14ac:dyDescent="0.3">
      <c r="A96" s="37" t="s">
        <v>131</v>
      </c>
      <c r="B96" s="38">
        <v>559</v>
      </c>
      <c r="C96" s="39" t="s">
        <v>132</v>
      </c>
      <c r="D96" s="43">
        <v>0</v>
      </c>
      <c r="E96" s="43">
        <v>0</v>
      </c>
      <c r="F96" s="43">
        <v>0</v>
      </c>
      <c r="G96" s="16"/>
    </row>
    <row r="97" spans="1:7" s="1" customFormat="1" ht="16.2" customHeight="1" x14ac:dyDescent="0.3">
      <c r="A97" s="37" t="s">
        <v>133</v>
      </c>
      <c r="B97" s="38">
        <v>56</v>
      </c>
      <c r="C97" s="39" t="s">
        <v>134</v>
      </c>
      <c r="D97" s="36">
        <f>SUM(D98:D101)</f>
        <v>0</v>
      </c>
      <c r="E97" s="36">
        <v>0</v>
      </c>
      <c r="F97" s="36">
        <f>SUM(F98:F101)</f>
        <v>0</v>
      </c>
      <c r="G97" s="9"/>
    </row>
    <row r="98" spans="1:7" s="1" customFormat="1" ht="16.2" customHeight="1" x14ac:dyDescent="0.3">
      <c r="A98" s="37" t="s">
        <v>135</v>
      </c>
      <c r="B98" s="38">
        <v>561</v>
      </c>
      <c r="C98" s="39" t="s">
        <v>136</v>
      </c>
      <c r="D98" s="43">
        <v>0</v>
      </c>
      <c r="E98" s="43">
        <v>0</v>
      </c>
      <c r="F98" s="43">
        <v>0</v>
      </c>
      <c r="G98" s="16"/>
    </row>
    <row r="99" spans="1:7" s="1" customFormat="1" ht="16.2" customHeight="1" x14ac:dyDescent="0.3">
      <c r="A99" s="37" t="s">
        <v>137</v>
      </c>
      <c r="B99" s="38">
        <v>562</v>
      </c>
      <c r="C99" s="39" t="s">
        <v>138</v>
      </c>
      <c r="D99" s="43">
        <v>0</v>
      </c>
      <c r="E99" s="43">
        <v>0</v>
      </c>
      <c r="F99" s="43">
        <v>0</v>
      </c>
      <c r="G99" s="16"/>
    </row>
    <row r="100" spans="1:7" s="1" customFormat="1" ht="16.2" customHeight="1" x14ac:dyDescent="0.3">
      <c r="A100" s="37" t="s">
        <v>139</v>
      </c>
      <c r="B100" s="38">
        <v>563</v>
      </c>
      <c r="C100" s="39" t="s">
        <v>140</v>
      </c>
      <c r="D100" s="43">
        <v>0</v>
      </c>
      <c r="E100" s="43">
        <v>0</v>
      </c>
      <c r="F100" s="43">
        <v>0</v>
      </c>
      <c r="G100" s="16"/>
    </row>
    <row r="101" spans="1:7" s="1" customFormat="1" ht="16.2" customHeight="1" x14ac:dyDescent="0.3">
      <c r="A101" s="37" t="s">
        <v>141</v>
      </c>
      <c r="B101" s="38">
        <v>564</v>
      </c>
      <c r="C101" s="39" t="s">
        <v>142</v>
      </c>
      <c r="D101" s="43">
        <v>0</v>
      </c>
      <c r="E101" s="43">
        <v>0</v>
      </c>
      <c r="F101" s="43">
        <v>0</v>
      </c>
      <c r="G101" s="16"/>
    </row>
    <row r="102" spans="1:7" s="1" customFormat="1" ht="16.2" customHeight="1" x14ac:dyDescent="0.3">
      <c r="A102" s="37" t="s">
        <v>143</v>
      </c>
      <c r="B102" s="38">
        <v>57</v>
      </c>
      <c r="C102" s="39" t="s">
        <v>144</v>
      </c>
      <c r="D102" s="36">
        <f>SUM(D103:D106)</f>
        <v>0</v>
      </c>
      <c r="E102" s="36">
        <v>0</v>
      </c>
      <c r="F102" s="36">
        <f>SUM(F103:F106)</f>
        <v>0</v>
      </c>
      <c r="G102" s="9"/>
    </row>
    <row r="103" spans="1:7" s="1" customFormat="1" ht="16.2" customHeight="1" x14ac:dyDescent="0.3">
      <c r="A103" s="37" t="s">
        <v>145</v>
      </c>
      <c r="B103" s="38">
        <v>571</v>
      </c>
      <c r="C103" s="39" t="s">
        <v>146</v>
      </c>
      <c r="D103" s="43">
        <v>0</v>
      </c>
      <c r="E103" s="43">
        <v>0</v>
      </c>
      <c r="F103" s="43">
        <v>0</v>
      </c>
      <c r="G103" s="16"/>
    </row>
    <row r="104" spans="1:7" s="1" customFormat="1" ht="16.2" customHeight="1" x14ac:dyDescent="0.3">
      <c r="A104" s="37" t="s">
        <v>147</v>
      </c>
      <c r="B104" s="38">
        <v>572</v>
      </c>
      <c r="C104" s="39" t="s">
        <v>148</v>
      </c>
      <c r="D104" s="43">
        <v>0</v>
      </c>
      <c r="E104" s="43">
        <v>0</v>
      </c>
      <c r="F104" s="43">
        <v>0</v>
      </c>
      <c r="G104" s="16"/>
    </row>
    <row r="105" spans="1:7" s="1" customFormat="1" ht="16.2" customHeight="1" x14ac:dyDescent="0.3">
      <c r="A105" s="37" t="s">
        <v>149</v>
      </c>
      <c r="B105" s="38">
        <v>573</v>
      </c>
      <c r="C105" s="39" t="s">
        <v>150</v>
      </c>
      <c r="D105" s="43">
        <v>0</v>
      </c>
      <c r="E105" s="43">
        <v>0</v>
      </c>
      <c r="F105" s="43">
        <v>0</v>
      </c>
      <c r="G105" s="16"/>
    </row>
    <row r="106" spans="1:7" s="1" customFormat="1" ht="16.2" customHeight="1" x14ac:dyDescent="0.3">
      <c r="A106" s="37" t="s">
        <v>151</v>
      </c>
      <c r="B106" s="38">
        <v>574</v>
      </c>
      <c r="C106" s="39" t="s">
        <v>152</v>
      </c>
      <c r="D106" s="43">
        <v>0</v>
      </c>
      <c r="E106" s="43">
        <v>0</v>
      </c>
      <c r="F106" s="43">
        <v>0</v>
      </c>
      <c r="G106" s="16"/>
    </row>
    <row r="107" spans="1:7" s="1" customFormat="1" ht="16.2" customHeight="1" x14ac:dyDescent="0.3">
      <c r="A107" s="37" t="s">
        <v>153</v>
      </c>
      <c r="B107" s="38">
        <v>58</v>
      </c>
      <c r="C107" s="39" t="s">
        <v>154</v>
      </c>
      <c r="D107" s="36">
        <f>SUM(D108)</f>
        <v>0</v>
      </c>
      <c r="E107" s="36">
        <f>SUM(E108)</f>
        <v>0</v>
      </c>
      <c r="F107" s="36">
        <f>SUM(F108)</f>
        <v>0</v>
      </c>
      <c r="G107" s="11"/>
    </row>
    <row r="108" spans="1:7" s="1" customFormat="1" ht="16.2" customHeight="1" x14ac:dyDescent="0.3">
      <c r="A108" s="37" t="s">
        <v>155</v>
      </c>
      <c r="B108" s="38">
        <v>581</v>
      </c>
      <c r="C108" s="39" t="s">
        <v>156</v>
      </c>
      <c r="D108" s="43">
        <v>0</v>
      </c>
      <c r="E108" s="43">
        <v>0</v>
      </c>
      <c r="F108" s="43">
        <v>0</v>
      </c>
      <c r="G108" s="16"/>
    </row>
    <row r="109" spans="1:7" s="1" customFormat="1" ht="16.2" customHeight="1" x14ac:dyDescent="0.3">
      <c r="A109" s="37" t="s">
        <v>157</v>
      </c>
      <c r="B109" s="45">
        <v>59</v>
      </c>
      <c r="C109" s="46" t="s">
        <v>158</v>
      </c>
      <c r="D109" s="47">
        <f>SUM(D110)</f>
        <v>0</v>
      </c>
      <c r="E109" s="47">
        <f>SUM(E110)</f>
        <v>0</v>
      </c>
      <c r="F109" s="47">
        <f>SUM(F110)</f>
        <v>0</v>
      </c>
      <c r="G109" s="8"/>
    </row>
    <row r="110" spans="1:7" s="1" customFormat="1" ht="16.2" customHeight="1" thickBot="1" x14ac:dyDescent="0.35">
      <c r="A110" s="37" t="s">
        <v>159</v>
      </c>
      <c r="B110" s="38">
        <v>595</v>
      </c>
      <c r="C110" s="39" t="s">
        <v>160</v>
      </c>
      <c r="D110" s="55">
        <v>0</v>
      </c>
      <c r="E110" s="55">
        <v>0</v>
      </c>
      <c r="F110" s="55">
        <v>0</v>
      </c>
      <c r="G110" s="18"/>
    </row>
    <row r="111" spans="1:7" s="1" customFormat="1" ht="16.2" customHeight="1" thickBot="1" x14ac:dyDescent="0.35">
      <c r="A111" s="29" t="s">
        <v>161</v>
      </c>
      <c r="B111" s="56">
        <v>6</v>
      </c>
      <c r="C111" s="57" t="s">
        <v>162</v>
      </c>
      <c r="D111" s="58">
        <f>SUM(D112,D126,D152,D160,D163)</f>
        <v>81635</v>
      </c>
      <c r="E111" s="58">
        <v>0</v>
      </c>
      <c r="F111" s="58">
        <f>SUM(F112,F126,F152,F160,F163)</f>
        <v>81635</v>
      </c>
      <c r="G111" s="12"/>
    </row>
    <row r="112" spans="1:7" s="1" customFormat="1" ht="16.2" customHeight="1" x14ac:dyDescent="0.3">
      <c r="A112" s="33" t="s">
        <v>163</v>
      </c>
      <c r="B112" s="59">
        <v>60</v>
      </c>
      <c r="C112" s="60" t="s">
        <v>164</v>
      </c>
      <c r="D112" s="61">
        <f>SUM(D113,D119,D125)</f>
        <v>1518</v>
      </c>
      <c r="E112" s="61">
        <v>0</v>
      </c>
      <c r="F112" s="61">
        <f>SUM(F113,F119,F125)</f>
        <v>1518</v>
      </c>
      <c r="G112" s="8"/>
    </row>
    <row r="113" spans="1:7" s="1" customFormat="1" ht="16.2" customHeight="1" x14ac:dyDescent="0.3">
      <c r="A113" s="37" t="s">
        <v>165</v>
      </c>
      <c r="B113" s="38">
        <v>601</v>
      </c>
      <c r="C113" s="39" t="s">
        <v>166</v>
      </c>
      <c r="D113" s="36">
        <f>SUM(D114:D118)</f>
        <v>0</v>
      </c>
      <c r="E113" s="36">
        <v>0</v>
      </c>
      <c r="F113" s="36">
        <f>SUM(F114:F118)</f>
        <v>0</v>
      </c>
      <c r="G113" s="9"/>
    </row>
    <row r="114" spans="1:7" s="1" customFormat="1" ht="16.2" customHeight="1" x14ac:dyDescent="0.3">
      <c r="A114" s="37"/>
      <c r="B114" s="44">
        <v>6011</v>
      </c>
      <c r="C114" s="41" t="s">
        <v>167</v>
      </c>
      <c r="D114" s="42">
        <v>0</v>
      </c>
      <c r="E114" s="42">
        <v>0</v>
      </c>
      <c r="F114" s="42">
        <v>0</v>
      </c>
      <c r="G114" s="15"/>
    </row>
    <row r="115" spans="1:7" s="1" customFormat="1" ht="16.2" customHeight="1" x14ac:dyDescent="0.3">
      <c r="A115" s="37"/>
      <c r="B115" s="44">
        <v>6012</v>
      </c>
      <c r="C115" s="41" t="s">
        <v>168</v>
      </c>
      <c r="D115" s="42">
        <v>0</v>
      </c>
      <c r="E115" s="42">
        <v>0</v>
      </c>
      <c r="F115" s="42">
        <v>0</v>
      </c>
      <c r="G115" s="15"/>
    </row>
    <row r="116" spans="1:7" s="1" customFormat="1" ht="16.2" customHeight="1" x14ac:dyDescent="0.3">
      <c r="A116" s="37"/>
      <c r="B116" s="44">
        <v>6013</v>
      </c>
      <c r="C116" s="62" t="s">
        <v>169</v>
      </c>
      <c r="D116" s="42">
        <v>0</v>
      </c>
      <c r="E116" s="42">
        <v>0</v>
      </c>
      <c r="F116" s="42">
        <v>0</v>
      </c>
      <c r="G116" s="15"/>
    </row>
    <row r="117" spans="1:7" s="1" customFormat="1" ht="16.2" customHeight="1" x14ac:dyDescent="0.3">
      <c r="A117" s="37"/>
      <c r="B117" s="44">
        <v>6014</v>
      </c>
      <c r="C117" s="62" t="s">
        <v>170</v>
      </c>
      <c r="D117" s="42">
        <v>0</v>
      </c>
      <c r="E117" s="42">
        <v>0</v>
      </c>
      <c r="F117" s="42">
        <v>0</v>
      </c>
      <c r="G117" s="15"/>
    </row>
    <row r="118" spans="1:7" s="1" customFormat="1" ht="16.2" customHeight="1" x14ac:dyDescent="0.3">
      <c r="A118" s="37"/>
      <c r="B118" s="44">
        <v>6015</v>
      </c>
      <c r="C118" s="62" t="s">
        <v>171</v>
      </c>
      <c r="D118" s="42">
        <v>0</v>
      </c>
      <c r="E118" s="42">
        <v>0</v>
      </c>
      <c r="F118" s="42">
        <v>0</v>
      </c>
      <c r="G118" s="15"/>
    </row>
    <row r="119" spans="1:7" s="1" customFormat="1" ht="16.2" customHeight="1" x14ac:dyDescent="0.3">
      <c r="A119" s="37" t="s">
        <v>172</v>
      </c>
      <c r="B119" s="38">
        <v>602</v>
      </c>
      <c r="C119" s="39" t="s">
        <v>173</v>
      </c>
      <c r="D119" s="36">
        <f>SUM(D120:D124)</f>
        <v>1518</v>
      </c>
      <c r="E119" s="36">
        <v>0</v>
      </c>
      <c r="F119" s="36">
        <f>SUM(F120:F124)</f>
        <v>1518</v>
      </c>
      <c r="G119" s="9"/>
    </row>
    <row r="120" spans="1:7" s="1" customFormat="1" ht="16.2" customHeight="1" x14ac:dyDescent="0.3">
      <c r="A120" s="37"/>
      <c r="B120" s="44">
        <v>6021</v>
      </c>
      <c r="C120" s="41" t="s">
        <v>174</v>
      </c>
      <c r="D120" s="42">
        <v>0</v>
      </c>
      <c r="E120" s="42">
        <v>0</v>
      </c>
      <c r="F120" s="42">
        <v>0</v>
      </c>
      <c r="G120" s="15"/>
    </row>
    <row r="121" spans="1:7" s="1" customFormat="1" ht="16.2" customHeight="1" x14ac:dyDescent="0.3">
      <c r="A121" s="37"/>
      <c r="B121" s="44">
        <v>6022</v>
      </c>
      <c r="C121" s="41" t="s">
        <v>175</v>
      </c>
      <c r="D121" s="42">
        <v>0</v>
      </c>
      <c r="E121" s="42">
        <v>0</v>
      </c>
      <c r="F121" s="42">
        <v>0</v>
      </c>
      <c r="G121" s="15"/>
    </row>
    <row r="122" spans="1:7" s="1" customFormat="1" ht="16.2" customHeight="1" x14ac:dyDescent="0.3">
      <c r="A122" s="37"/>
      <c r="B122" s="44">
        <v>6023</v>
      </c>
      <c r="C122" s="41" t="s">
        <v>176</v>
      </c>
      <c r="D122" s="42">
        <v>0</v>
      </c>
      <c r="E122" s="42">
        <v>0</v>
      </c>
      <c r="F122" s="42">
        <v>0</v>
      </c>
      <c r="G122" s="15"/>
    </row>
    <row r="123" spans="1:7" s="1" customFormat="1" ht="16.2" customHeight="1" x14ac:dyDescent="0.3">
      <c r="A123" s="37"/>
      <c r="B123" s="44">
        <v>6026</v>
      </c>
      <c r="C123" s="41" t="s">
        <v>177</v>
      </c>
      <c r="D123" s="42">
        <v>1518</v>
      </c>
      <c r="E123" s="42">
        <v>0</v>
      </c>
      <c r="F123" s="42">
        <v>1518</v>
      </c>
      <c r="G123" s="15"/>
    </row>
    <row r="124" spans="1:7" s="1" customFormat="1" ht="16.2" customHeight="1" x14ac:dyDescent="0.3">
      <c r="A124" s="37"/>
      <c r="B124" s="44">
        <v>6027</v>
      </c>
      <c r="C124" s="62" t="s">
        <v>178</v>
      </c>
      <c r="D124" s="42">
        <v>0</v>
      </c>
      <c r="E124" s="42">
        <v>0</v>
      </c>
      <c r="F124" s="42">
        <v>0</v>
      </c>
      <c r="G124" s="15"/>
    </row>
    <row r="125" spans="1:7" s="1" customFormat="1" ht="16.2" customHeight="1" x14ac:dyDescent="0.3">
      <c r="A125" s="37" t="s">
        <v>179</v>
      </c>
      <c r="B125" s="38">
        <v>604</v>
      </c>
      <c r="C125" s="39" t="s">
        <v>180</v>
      </c>
      <c r="D125" s="43">
        <v>0</v>
      </c>
      <c r="E125" s="43">
        <v>0</v>
      </c>
      <c r="F125" s="43">
        <v>0</v>
      </c>
      <c r="G125" s="16"/>
    </row>
    <row r="126" spans="1:7" s="1" customFormat="1" ht="16.2" customHeight="1" x14ac:dyDescent="0.3">
      <c r="A126" s="37" t="s">
        <v>181</v>
      </c>
      <c r="B126" s="45">
        <v>64</v>
      </c>
      <c r="C126" s="46" t="s">
        <v>182</v>
      </c>
      <c r="D126" s="47">
        <f>SUM(D127:D132,D144)</f>
        <v>14340</v>
      </c>
      <c r="E126" s="47">
        <v>0</v>
      </c>
      <c r="F126" s="47">
        <f>SUM(F127:F132,F144)</f>
        <v>14340</v>
      </c>
      <c r="G126" s="8"/>
    </row>
    <row r="127" spans="1:7" s="1" customFormat="1" ht="16.2" customHeight="1" x14ac:dyDescent="0.3">
      <c r="A127" s="37" t="s">
        <v>183</v>
      </c>
      <c r="B127" s="38">
        <v>641</v>
      </c>
      <c r="C127" s="39" t="s">
        <v>86</v>
      </c>
      <c r="D127" s="43">
        <v>0</v>
      </c>
      <c r="E127" s="43">
        <v>0</v>
      </c>
      <c r="F127" s="43">
        <v>0</v>
      </c>
      <c r="G127" s="16"/>
    </row>
    <row r="128" spans="1:7" s="1" customFormat="1" ht="16.2" customHeight="1" x14ac:dyDescent="0.3">
      <c r="A128" s="37" t="s">
        <v>184</v>
      </c>
      <c r="B128" s="38">
        <v>642</v>
      </c>
      <c r="C128" s="39" t="s">
        <v>88</v>
      </c>
      <c r="D128" s="43">
        <v>0</v>
      </c>
      <c r="E128" s="43">
        <v>0</v>
      </c>
      <c r="F128" s="43">
        <v>0</v>
      </c>
      <c r="G128" s="16"/>
    </row>
    <row r="129" spans="1:7" s="1" customFormat="1" ht="16.2" customHeight="1" x14ac:dyDescent="0.3">
      <c r="A129" s="37" t="s">
        <v>185</v>
      </c>
      <c r="B129" s="38">
        <v>643</v>
      </c>
      <c r="C129" s="39" t="s">
        <v>186</v>
      </c>
      <c r="D129" s="43">
        <v>0</v>
      </c>
      <c r="E129" s="43">
        <v>0</v>
      </c>
      <c r="F129" s="43">
        <v>0</v>
      </c>
      <c r="G129" s="16"/>
    </row>
    <row r="130" spans="1:7" s="1" customFormat="1" ht="16.2" customHeight="1" x14ac:dyDescent="0.3">
      <c r="A130" s="37" t="s">
        <v>187</v>
      </c>
      <c r="B130" s="38">
        <v>644</v>
      </c>
      <c r="C130" s="39" t="s">
        <v>92</v>
      </c>
      <c r="D130" s="43">
        <v>0</v>
      </c>
      <c r="E130" s="43">
        <v>0</v>
      </c>
      <c r="F130" s="43">
        <v>0</v>
      </c>
      <c r="G130" s="16"/>
    </row>
    <row r="131" spans="1:7" s="1" customFormat="1" ht="16.2" customHeight="1" x14ac:dyDescent="0.3">
      <c r="A131" s="37" t="s">
        <v>188</v>
      </c>
      <c r="B131" s="38">
        <v>645</v>
      </c>
      <c r="C131" s="39" t="s">
        <v>189</v>
      </c>
      <c r="D131" s="43">
        <v>0</v>
      </c>
      <c r="E131" s="43">
        <v>0</v>
      </c>
      <c r="F131" s="43">
        <v>0</v>
      </c>
      <c r="G131" s="16"/>
    </row>
    <row r="132" spans="1:7" s="1" customFormat="1" ht="16.2" customHeight="1" x14ac:dyDescent="0.3">
      <c r="A132" s="37" t="s">
        <v>190</v>
      </c>
      <c r="B132" s="38">
        <v>648</v>
      </c>
      <c r="C132" s="39" t="s">
        <v>191</v>
      </c>
      <c r="D132" s="47">
        <f>SUM(D133,D136,D137,D143)</f>
        <v>1192</v>
      </c>
      <c r="E132" s="47">
        <v>0</v>
      </c>
      <c r="F132" s="47">
        <f>SUM(F133,F136,F137,F143)</f>
        <v>1192</v>
      </c>
      <c r="G132" s="8"/>
    </row>
    <row r="133" spans="1:7" s="1" customFormat="1" ht="16.2" customHeight="1" x14ac:dyDescent="0.3">
      <c r="A133" s="37"/>
      <c r="B133" s="44">
        <v>6481</v>
      </c>
      <c r="C133" s="3" t="s">
        <v>260</v>
      </c>
      <c r="D133" s="63">
        <f>SUM(D134,D135)</f>
        <v>0</v>
      </c>
      <c r="E133" s="63">
        <f>SUM(E134,E135)</f>
        <v>0</v>
      </c>
      <c r="F133" s="63">
        <f>SUM(F134,F135)</f>
        <v>0</v>
      </c>
      <c r="G133" s="13"/>
    </row>
    <row r="134" spans="1:7" s="1" customFormat="1" ht="16.2" customHeight="1" x14ac:dyDescent="0.3">
      <c r="A134" s="37"/>
      <c r="B134" s="44">
        <v>64811</v>
      </c>
      <c r="C134" s="3" t="s">
        <v>192</v>
      </c>
      <c r="D134" s="48">
        <v>0</v>
      </c>
      <c r="E134" s="48">
        <v>0</v>
      </c>
      <c r="F134" s="48">
        <v>0</v>
      </c>
      <c r="G134" s="17"/>
    </row>
    <row r="135" spans="1:7" s="1" customFormat="1" ht="16.2" customHeight="1" x14ac:dyDescent="0.3">
      <c r="A135" s="37"/>
      <c r="B135" s="44">
        <v>64812</v>
      </c>
      <c r="C135" s="3" t="s">
        <v>193</v>
      </c>
      <c r="D135" s="48">
        <v>0</v>
      </c>
      <c r="E135" s="48">
        <v>0</v>
      </c>
      <c r="F135" s="48">
        <v>0</v>
      </c>
      <c r="G135" s="17"/>
    </row>
    <row r="136" spans="1:7" s="1" customFormat="1" ht="16.2" customHeight="1" x14ac:dyDescent="0.3">
      <c r="A136" s="37"/>
      <c r="B136" s="44">
        <v>6482</v>
      </c>
      <c r="C136" s="53" t="s">
        <v>194</v>
      </c>
      <c r="D136" s="48"/>
      <c r="E136" s="48"/>
      <c r="F136" s="48"/>
      <c r="G136" s="17"/>
    </row>
    <row r="137" spans="1:7" s="1" customFormat="1" ht="16.2" customHeight="1" x14ac:dyDescent="0.3">
      <c r="A137" s="37"/>
      <c r="B137" s="44">
        <v>6483</v>
      </c>
      <c r="C137" s="53" t="s">
        <v>195</v>
      </c>
      <c r="D137" s="63">
        <f>SUM(D138:D142)</f>
        <v>1051</v>
      </c>
      <c r="E137" s="63">
        <v>0</v>
      </c>
      <c r="F137" s="63">
        <v>1051</v>
      </c>
      <c r="G137" s="13"/>
    </row>
    <row r="138" spans="1:7" s="1" customFormat="1" ht="16.2" customHeight="1" x14ac:dyDescent="0.3">
      <c r="A138" s="37"/>
      <c r="B138" s="44">
        <v>64831</v>
      </c>
      <c r="C138" s="50" t="s">
        <v>196</v>
      </c>
      <c r="D138" s="48">
        <v>0</v>
      </c>
      <c r="E138" s="48">
        <v>0</v>
      </c>
      <c r="F138" s="48">
        <v>0</v>
      </c>
      <c r="G138" s="17"/>
    </row>
    <row r="139" spans="1:7" s="1" customFormat="1" ht="16.2" customHeight="1" x14ac:dyDescent="0.3">
      <c r="A139" s="37"/>
      <c r="B139" s="44">
        <v>64832</v>
      </c>
      <c r="C139" s="50" t="s">
        <v>197</v>
      </c>
      <c r="D139" s="48">
        <v>1026</v>
      </c>
      <c r="E139" s="48">
        <v>0</v>
      </c>
      <c r="F139" s="48">
        <v>1026</v>
      </c>
      <c r="G139" s="17"/>
    </row>
    <row r="140" spans="1:7" s="1" customFormat="1" ht="16.2" customHeight="1" x14ac:dyDescent="0.3">
      <c r="A140" s="37"/>
      <c r="B140" s="44">
        <v>64833</v>
      </c>
      <c r="C140" s="50" t="s">
        <v>198</v>
      </c>
      <c r="D140" s="48">
        <v>25</v>
      </c>
      <c r="E140" s="48">
        <v>0</v>
      </c>
      <c r="F140" s="48">
        <v>25</v>
      </c>
      <c r="G140" s="17"/>
    </row>
    <row r="141" spans="1:7" s="1" customFormat="1" ht="16.2" customHeight="1" x14ac:dyDescent="0.3">
      <c r="A141" s="37"/>
      <c r="B141" s="44">
        <v>64834</v>
      </c>
      <c r="C141" s="50" t="s">
        <v>199</v>
      </c>
      <c r="D141" s="48">
        <v>0</v>
      </c>
      <c r="E141" s="48">
        <v>0</v>
      </c>
      <c r="F141" s="48">
        <v>0</v>
      </c>
      <c r="G141" s="17"/>
    </row>
    <row r="142" spans="1:7" s="1" customFormat="1" ht="16.2" customHeight="1" x14ac:dyDescent="0.3">
      <c r="A142" s="37"/>
      <c r="B142" s="44">
        <v>64835</v>
      </c>
      <c r="C142" s="64" t="s">
        <v>200</v>
      </c>
      <c r="D142" s="48">
        <v>0</v>
      </c>
      <c r="E142" s="48">
        <v>0</v>
      </c>
      <c r="F142" s="48">
        <v>0</v>
      </c>
      <c r="G142" s="17"/>
    </row>
    <row r="143" spans="1:7" s="1" customFormat="1" ht="16.2" customHeight="1" x14ac:dyDescent="0.3">
      <c r="A143" s="37"/>
      <c r="B143" s="44">
        <v>6484</v>
      </c>
      <c r="C143" s="54" t="s">
        <v>201</v>
      </c>
      <c r="D143" s="43">
        <v>141</v>
      </c>
      <c r="E143" s="43">
        <v>0</v>
      </c>
      <c r="F143" s="43">
        <v>141</v>
      </c>
      <c r="G143" s="16"/>
    </row>
    <row r="144" spans="1:7" s="1" customFormat="1" ht="16.2" customHeight="1" x14ac:dyDescent="0.3">
      <c r="A144" s="37" t="s">
        <v>202</v>
      </c>
      <c r="B144" s="38">
        <v>649</v>
      </c>
      <c r="C144" s="54" t="s">
        <v>203</v>
      </c>
      <c r="D144" s="47">
        <f>SUM(D145:D151)</f>
        <v>13148</v>
      </c>
      <c r="E144" s="47">
        <v>0</v>
      </c>
      <c r="F144" s="47">
        <f>SUM(F145:F151)</f>
        <v>13148</v>
      </c>
      <c r="G144" s="8"/>
    </row>
    <row r="145" spans="1:8" s="1" customFormat="1" ht="16.2" customHeight="1" x14ac:dyDescent="0.3">
      <c r="A145" s="37"/>
      <c r="B145" s="40">
        <v>6491</v>
      </c>
      <c r="C145" s="50" t="s">
        <v>204</v>
      </c>
      <c r="D145" s="42">
        <v>0</v>
      </c>
      <c r="E145" s="42">
        <v>0</v>
      </c>
      <c r="F145" s="42">
        <v>0</v>
      </c>
      <c r="G145" s="15"/>
    </row>
    <row r="146" spans="1:8" s="1" customFormat="1" ht="16.2" customHeight="1" x14ac:dyDescent="0.3">
      <c r="A146" s="37"/>
      <c r="B146" s="40">
        <v>6492</v>
      </c>
      <c r="C146" s="50" t="s">
        <v>205</v>
      </c>
      <c r="D146" s="42">
        <v>302</v>
      </c>
      <c r="E146" s="42">
        <v>0</v>
      </c>
      <c r="F146" s="42">
        <v>302</v>
      </c>
      <c r="G146" s="15"/>
    </row>
    <row r="147" spans="1:8" s="1" customFormat="1" ht="16.2" customHeight="1" x14ac:dyDescent="0.3">
      <c r="A147" s="37"/>
      <c r="B147" s="40">
        <v>6493</v>
      </c>
      <c r="C147" s="50" t="s">
        <v>206</v>
      </c>
      <c r="D147" s="42">
        <v>21</v>
      </c>
      <c r="E147" s="42">
        <v>0</v>
      </c>
      <c r="F147" s="42">
        <v>21</v>
      </c>
      <c r="G147" s="15"/>
    </row>
    <row r="148" spans="1:8" s="1" customFormat="1" ht="16.2" customHeight="1" x14ac:dyDescent="0.3">
      <c r="A148" s="37"/>
      <c r="B148" s="40">
        <v>6494</v>
      </c>
      <c r="C148" s="50" t="s">
        <v>207</v>
      </c>
      <c r="D148" s="42">
        <v>12825</v>
      </c>
      <c r="E148" s="42">
        <v>0</v>
      </c>
      <c r="F148" s="42">
        <v>12825</v>
      </c>
      <c r="G148" s="15"/>
    </row>
    <row r="149" spans="1:8" s="1" customFormat="1" ht="16.2" customHeight="1" x14ac:dyDescent="0.3">
      <c r="A149" s="37"/>
      <c r="B149" s="40">
        <v>6495</v>
      </c>
      <c r="C149" s="50" t="s">
        <v>208</v>
      </c>
      <c r="D149" s="42">
        <v>0</v>
      </c>
      <c r="E149" s="42">
        <v>0</v>
      </c>
      <c r="F149" s="42">
        <v>0</v>
      </c>
      <c r="G149" s="15"/>
    </row>
    <row r="150" spans="1:8" s="1" customFormat="1" ht="16.2" customHeight="1" x14ac:dyDescent="0.3">
      <c r="A150" s="37"/>
      <c r="B150" s="40">
        <v>6498</v>
      </c>
      <c r="C150" s="41" t="s">
        <v>209</v>
      </c>
      <c r="D150" s="42">
        <v>0</v>
      </c>
      <c r="E150" s="42">
        <v>0</v>
      </c>
      <c r="F150" s="42">
        <v>0</v>
      </c>
      <c r="G150" s="15"/>
    </row>
    <row r="151" spans="1:8" s="1" customFormat="1" ht="16.2" customHeight="1" x14ac:dyDescent="0.3">
      <c r="A151" s="37"/>
      <c r="B151" s="49">
        <v>6499</v>
      </c>
      <c r="C151" s="50" t="s">
        <v>210</v>
      </c>
      <c r="D151" s="42">
        <v>0</v>
      </c>
      <c r="E151" s="42">
        <v>0</v>
      </c>
      <c r="F151" s="42">
        <v>0</v>
      </c>
      <c r="G151" s="15"/>
      <c r="H151" s="2"/>
    </row>
    <row r="152" spans="1:8" s="1" customFormat="1" ht="16.2" customHeight="1" x14ac:dyDescent="0.3">
      <c r="A152" s="37" t="s">
        <v>211</v>
      </c>
      <c r="B152" s="45">
        <v>65</v>
      </c>
      <c r="C152" s="46" t="s">
        <v>212</v>
      </c>
      <c r="D152" s="47">
        <f>SUM(D153:D159)</f>
        <v>0</v>
      </c>
      <c r="E152" s="47">
        <f>SUM(E153:E159)</f>
        <v>0</v>
      </c>
      <c r="F152" s="47">
        <f>SUM(F153:F159)</f>
        <v>0</v>
      </c>
      <c r="G152" s="8"/>
    </row>
    <row r="153" spans="1:8" s="1" customFormat="1" ht="16.2" customHeight="1" x14ac:dyDescent="0.3">
      <c r="A153" s="37" t="s">
        <v>213</v>
      </c>
      <c r="B153" s="45">
        <v>651</v>
      </c>
      <c r="C153" s="46" t="s">
        <v>214</v>
      </c>
      <c r="D153" s="55">
        <v>0</v>
      </c>
      <c r="E153" s="55">
        <v>0</v>
      </c>
      <c r="F153" s="55">
        <v>0</v>
      </c>
      <c r="G153" s="19"/>
    </row>
    <row r="154" spans="1:8" s="1" customFormat="1" ht="16.2" customHeight="1" x14ac:dyDescent="0.3">
      <c r="A154" s="37" t="s">
        <v>215</v>
      </c>
      <c r="B154" s="38">
        <v>653</v>
      </c>
      <c r="C154" s="39" t="s">
        <v>216</v>
      </c>
      <c r="D154" s="43">
        <v>0</v>
      </c>
      <c r="E154" s="43">
        <v>0</v>
      </c>
      <c r="F154" s="43">
        <v>0</v>
      </c>
      <c r="G154" s="16"/>
    </row>
    <row r="155" spans="1:8" s="1" customFormat="1" ht="16.2" customHeight="1" x14ac:dyDescent="0.3">
      <c r="A155" s="37" t="s">
        <v>217</v>
      </c>
      <c r="B155" s="38">
        <v>654</v>
      </c>
      <c r="C155" s="39" t="s">
        <v>218</v>
      </c>
      <c r="D155" s="43">
        <v>0</v>
      </c>
      <c r="E155" s="43">
        <v>0</v>
      </c>
      <c r="F155" s="43">
        <v>0</v>
      </c>
      <c r="G155" s="16"/>
    </row>
    <row r="156" spans="1:8" s="1" customFormat="1" ht="16.2" customHeight="1" x14ac:dyDescent="0.3">
      <c r="A156" s="37" t="s">
        <v>219</v>
      </c>
      <c r="B156" s="38">
        <v>655</v>
      </c>
      <c r="C156" s="39" t="s">
        <v>220</v>
      </c>
      <c r="D156" s="43">
        <v>0</v>
      </c>
      <c r="E156" s="43">
        <v>0</v>
      </c>
      <c r="F156" s="43">
        <v>0</v>
      </c>
      <c r="G156" s="16"/>
    </row>
    <row r="157" spans="1:8" s="1" customFormat="1" ht="16.2" customHeight="1" x14ac:dyDescent="0.3">
      <c r="A157" s="37" t="s">
        <v>221</v>
      </c>
      <c r="B157" s="38">
        <v>656</v>
      </c>
      <c r="C157" s="39" t="s">
        <v>222</v>
      </c>
      <c r="D157" s="43">
        <v>0</v>
      </c>
      <c r="E157" s="43">
        <v>0</v>
      </c>
      <c r="F157" s="43">
        <v>0</v>
      </c>
      <c r="G157" s="16"/>
    </row>
    <row r="158" spans="1:8" s="1" customFormat="1" ht="16.2" customHeight="1" x14ac:dyDescent="0.3">
      <c r="A158" s="37" t="s">
        <v>223</v>
      </c>
      <c r="B158" s="38">
        <v>657</v>
      </c>
      <c r="C158" s="39" t="s">
        <v>224</v>
      </c>
      <c r="D158" s="43">
        <v>0</v>
      </c>
      <c r="E158" s="43">
        <v>0</v>
      </c>
      <c r="F158" s="43">
        <v>0</v>
      </c>
      <c r="G158" s="16"/>
    </row>
    <row r="159" spans="1:8" s="1" customFormat="1" ht="16.2" customHeight="1" x14ac:dyDescent="0.3">
      <c r="A159" s="37" t="s">
        <v>225</v>
      </c>
      <c r="B159" s="38">
        <v>659</v>
      </c>
      <c r="C159" s="39" t="s">
        <v>226</v>
      </c>
      <c r="D159" s="43">
        <v>0</v>
      </c>
      <c r="E159" s="43">
        <v>0</v>
      </c>
      <c r="F159" s="43">
        <v>0</v>
      </c>
      <c r="G159" s="16"/>
    </row>
    <row r="160" spans="1:8" s="1" customFormat="1" ht="16.2" customHeight="1" x14ac:dyDescent="0.3">
      <c r="A160" s="65" t="s">
        <v>227</v>
      </c>
      <c r="B160" s="66">
        <v>68</v>
      </c>
      <c r="C160" s="54" t="s">
        <v>228</v>
      </c>
      <c r="D160" s="36">
        <f>SUM(D161,D162)</f>
        <v>0</v>
      </c>
      <c r="E160" s="36">
        <f>SUM(E161,E162)</f>
        <v>0</v>
      </c>
      <c r="F160" s="36">
        <f>SUM(F161,F162)</f>
        <v>0</v>
      </c>
      <c r="G160" s="9"/>
      <c r="H160" s="2"/>
    </row>
    <row r="161" spans="1:8" s="1" customFormat="1" ht="16.2" customHeight="1" x14ac:dyDescent="0.3">
      <c r="A161" s="65" t="s">
        <v>229</v>
      </c>
      <c r="B161" s="66">
        <v>681</v>
      </c>
      <c r="C161" s="54" t="s">
        <v>228</v>
      </c>
      <c r="D161" s="43">
        <v>0</v>
      </c>
      <c r="E161" s="43">
        <v>0</v>
      </c>
      <c r="F161" s="43">
        <v>0</v>
      </c>
      <c r="G161" s="16"/>
      <c r="H161" s="2"/>
    </row>
    <row r="162" spans="1:8" s="1" customFormat="1" ht="16.2" customHeight="1" x14ac:dyDescent="0.3">
      <c r="A162" s="65" t="s">
        <v>230</v>
      </c>
      <c r="B162" s="66">
        <v>682</v>
      </c>
      <c r="C162" s="54" t="s">
        <v>231</v>
      </c>
      <c r="D162" s="43">
        <v>0</v>
      </c>
      <c r="E162" s="43">
        <v>0</v>
      </c>
      <c r="F162" s="43">
        <v>0</v>
      </c>
      <c r="G162" s="16"/>
      <c r="H162" s="2"/>
    </row>
    <row r="163" spans="1:8" s="1" customFormat="1" ht="16.2" customHeight="1" x14ac:dyDescent="0.3">
      <c r="A163" s="37" t="s">
        <v>232</v>
      </c>
      <c r="B163" s="45">
        <v>69</v>
      </c>
      <c r="C163" s="46" t="s">
        <v>233</v>
      </c>
      <c r="D163" s="47">
        <f>SUM(D165,D169,D171)</f>
        <v>65777</v>
      </c>
      <c r="E163" s="47">
        <v>0</v>
      </c>
      <c r="F163" s="47">
        <f>SUM(F165,F169,F171)</f>
        <v>65777</v>
      </c>
      <c r="G163" s="8"/>
    </row>
    <row r="164" spans="1:8" s="1" customFormat="1" ht="16.2" customHeight="1" x14ac:dyDescent="0.3">
      <c r="A164" s="37" t="s">
        <v>234</v>
      </c>
      <c r="B164" s="38">
        <v>691</v>
      </c>
      <c r="C164" s="39" t="s">
        <v>235</v>
      </c>
      <c r="D164" s="36">
        <f>SUM(D165,D169)</f>
        <v>45934</v>
      </c>
      <c r="E164" s="36">
        <v>0</v>
      </c>
      <c r="F164" s="36">
        <f>SUM(F165,F169)</f>
        <v>45934</v>
      </c>
      <c r="G164" s="9"/>
    </row>
    <row r="165" spans="1:8" s="1" customFormat="1" ht="16.2" customHeight="1" x14ac:dyDescent="0.3">
      <c r="A165" s="37"/>
      <c r="B165" s="38">
        <v>6911</v>
      </c>
      <c r="C165" s="54" t="s">
        <v>236</v>
      </c>
      <c r="D165" s="36">
        <f>SUM(D166,D167,D168)</f>
        <v>45934</v>
      </c>
      <c r="E165" s="36">
        <v>0</v>
      </c>
      <c r="F165" s="36">
        <f>SUM(F166,F167,F168)</f>
        <v>45934</v>
      </c>
      <c r="G165" s="9"/>
    </row>
    <row r="166" spans="1:8" s="1" customFormat="1" ht="16.2" customHeight="1" x14ac:dyDescent="0.3">
      <c r="A166" s="37"/>
      <c r="B166" s="40">
        <v>69111</v>
      </c>
      <c r="C166" s="3" t="s">
        <v>237</v>
      </c>
      <c r="D166" s="42">
        <v>44024</v>
      </c>
      <c r="E166" s="42">
        <v>0</v>
      </c>
      <c r="F166" s="42">
        <v>44024</v>
      </c>
      <c r="G166" s="15"/>
    </row>
    <row r="167" spans="1:8" s="1" customFormat="1" ht="16.2" customHeight="1" x14ac:dyDescent="0.3">
      <c r="A167" s="37"/>
      <c r="B167" s="40">
        <v>69112</v>
      </c>
      <c r="C167" s="3" t="s">
        <v>238</v>
      </c>
      <c r="D167" s="42">
        <v>1910</v>
      </c>
      <c r="E167" s="42">
        <v>0</v>
      </c>
      <c r="F167" s="42">
        <v>1910</v>
      </c>
      <c r="G167" s="15"/>
    </row>
    <row r="168" spans="1:8" s="1" customFormat="1" ht="16.2" customHeight="1" x14ac:dyDescent="0.3">
      <c r="A168" s="37"/>
      <c r="B168" s="40">
        <v>69113</v>
      </c>
      <c r="C168" s="3" t="s">
        <v>239</v>
      </c>
      <c r="D168" s="67">
        <v>0</v>
      </c>
      <c r="E168" s="67">
        <v>0</v>
      </c>
      <c r="F168" s="67">
        <v>0</v>
      </c>
      <c r="G168" s="10"/>
    </row>
    <row r="169" spans="1:8" s="1" customFormat="1" ht="16.2" customHeight="1" x14ac:dyDescent="0.3">
      <c r="A169" s="37"/>
      <c r="B169" s="38">
        <v>6912</v>
      </c>
      <c r="C169" s="53" t="s">
        <v>240</v>
      </c>
      <c r="D169" s="36">
        <f>SUM(D170:D170)</f>
        <v>0</v>
      </c>
      <c r="E169" s="36">
        <f>SUM(E170:E170)</f>
        <v>0</v>
      </c>
      <c r="F169" s="36">
        <f>SUM(F170:F170)</f>
        <v>0</v>
      </c>
      <c r="G169" s="9"/>
    </row>
    <row r="170" spans="1:8" s="1" customFormat="1" ht="16.2" customHeight="1" x14ac:dyDescent="0.3">
      <c r="A170" s="37"/>
      <c r="B170" s="40">
        <v>69125</v>
      </c>
      <c r="C170" s="4" t="s">
        <v>241</v>
      </c>
      <c r="D170" s="67">
        <v>0</v>
      </c>
      <c r="E170" s="67">
        <v>0</v>
      </c>
      <c r="F170" s="67">
        <v>0</v>
      </c>
      <c r="G170" s="10"/>
    </row>
    <row r="171" spans="1:8" s="1" customFormat="1" ht="16.2" customHeight="1" x14ac:dyDescent="0.3">
      <c r="A171" s="37" t="s">
        <v>242</v>
      </c>
      <c r="B171" s="38">
        <v>6913</v>
      </c>
      <c r="C171" s="39" t="s">
        <v>243</v>
      </c>
      <c r="D171" s="36">
        <f>SUM(D172,D173,D175,D176,D178)</f>
        <v>19843</v>
      </c>
      <c r="E171" s="36">
        <f>SUM(E172,E173,E175,E176,E178)</f>
        <v>0</v>
      </c>
      <c r="F171" s="36">
        <f>SUM(F172,F173,F175,F176,F178)</f>
        <v>19843</v>
      </c>
      <c r="G171" s="9"/>
    </row>
    <row r="172" spans="1:8" s="1" customFormat="1" ht="16.2" customHeight="1" x14ac:dyDescent="0.3">
      <c r="A172" s="37"/>
      <c r="B172" s="40">
        <v>69131</v>
      </c>
      <c r="C172" s="4" t="s">
        <v>244</v>
      </c>
      <c r="D172" s="42">
        <v>2356</v>
      </c>
      <c r="E172" s="42">
        <v>0</v>
      </c>
      <c r="F172" s="42">
        <v>2356</v>
      </c>
      <c r="G172" s="15"/>
    </row>
    <row r="173" spans="1:8" s="1" customFormat="1" ht="16.2" customHeight="1" x14ac:dyDescent="0.3">
      <c r="A173" s="37"/>
      <c r="B173" s="40">
        <v>69132</v>
      </c>
      <c r="C173" s="4" t="s">
        <v>245</v>
      </c>
      <c r="D173" s="42">
        <v>1728</v>
      </c>
      <c r="E173" s="42">
        <v>0</v>
      </c>
      <c r="F173" s="42">
        <v>1728</v>
      </c>
      <c r="G173" s="15"/>
    </row>
    <row r="174" spans="1:8" s="1" customFormat="1" ht="16.2" customHeight="1" x14ac:dyDescent="0.3">
      <c r="A174" s="37"/>
      <c r="B174" s="40">
        <v>691321</v>
      </c>
      <c r="C174" s="4" t="s">
        <v>246</v>
      </c>
      <c r="D174" s="42">
        <v>1112</v>
      </c>
      <c r="E174" s="42">
        <v>0</v>
      </c>
      <c r="F174" s="42">
        <v>1112</v>
      </c>
      <c r="G174" s="15"/>
    </row>
    <row r="175" spans="1:8" s="1" customFormat="1" ht="16.2" customHeight="1" x14ac:dyDescent="0.3">
      <c r="A175" s="37"/>
      <c r="B175" s="40">
        <v>69133</v>
      </c>
      <c r="C175" s="4" t="s">
        <v>247</v>
      </c>
      <c r="D175" s="42">
        <v>0</v>
      </c>
      <c r="E175" s="42">
        <v>0</v>
      </c>
      <c r="F175" s="42">
        <v>0</v>
      </c>
      <c r="G175" s="15"/>
    </row>
    <row r="176" spans="1:8" s="1" customFormat="1" ht="16.2" customHeight="1" x14ac:dyDescent="0.3">
      <c r="A176" s="37"/>
      <c r="B176" s="40">
        <v>69134</v>
      </c>
      <c r="C176" s="3" t="s">
        <v>248</v>
      </c>
      <c r="D176" s="42">
        <v>15759</v>
      </c>
      <c r="E176" s="42">
        <v>0</v>
      </c>
      <c r="F176" s="42">
        <v>15759</v>
      </c>
      <c r="G176" s="15"/>
    </row>
    <row r="177" spans="1:7" s="1" customFormat="1" ht="16.2" customHeight="1" x14ac:dyDescent="0.3">
      <c r="A177" s="37"/>
      <c r="B177" s="40">
        <v>691341</v>
      </c>
      <c r="C177" s="4" t="s">
        <v>246</v>
      </c>
      <c r="D177" s="42">
        <v>0</v>
      </c>
      <c r="E177" s="42">
        <v>0</v>
      </c>
      <c r="F177" s="42">
        <v>0</v>
      </c>
      <c r="G177" s="15"/>
    </row>
    <row r="178" spans="1:7" s="1" customFormat="1" ht="16.2" customHeight="1" thickBot="1" x14ac:dyDescent="0.35">
      <c r="A178" s="37"/>
      <c r="B178" s="40">
        <v>69135</v>
      </c>
      <c r="C178" s="3" t="s">
        <v>249</v>
      </c>
      <c r="D178" s="42">
        <v>0</v>
      </c>
      <c r="E178" s="42">
        <v>0</v>
      </c>
      <c r="F178" s="42">
        <v>0</v>
      </c>
      <c r="G178" s="15"/>
    </row>
    <row r="179" spans="1:7" s="1" customFormat="1" ht="16.2" customHeight="1" thickBot="1" x14ac:dyDescent="0.35">
      <c r="A179" s="29" t="s">
        <v>250</v>
      </c>
      <c r="B179" s="68"/>
      <c r="C179" s="69" t="s">
        <v>251</v>
      </c>
      <c r="D179" s="70">
        <f>D111-D6</f>
        <v>0</v>
      </c>
      <c r="E179" s="70">
        <f>E111-E6</f>
        <v>0</v>
      </c>
      <c r="F179" s="70">
        <f>F111-F6</f>
        <v>0</v>
      </c>
      <c r="G179" s="14"/>
    </row>
    <row r="180" spans="1:7" s="1" customFormat="1" ht="16.2" customHeight="1" thickBot="1" x14ac:dyDescent="0.35">
      <c r="A180" s="29"/>
      <c r="B180" s="71">
        <v>591</v>
      </c>
      <c r="C180" s="72" t="s">
        <v>158</v>
      </c>
      <c r="D180" s="73">
        <v>0</v>
      </c>
      <c r="E180" s="73">
        <v>0</v>
      </c>
      <c r="F180" s="73">
        <v>0</v>
      </c>
      <c r="G180" s="20"/>
    </row>
    <row r="181" spans="1:7" s="1" customFormat="1" ht="16.2" customHeight="1" thickBot="1" x14ac:dyDescent="0.35">
      <c r="A181" s="29" t="s">
        <v>252</v>
      </c>
      <c r="B181" s="68"/>
      <c r="C181" s="69" t="s">
        <v>253</v>
      </c>
      <c r="D181" s="70">
        <f>SUM(D179-D180)</f>
        <v>0</v>
      </c>
      <c r="E181" s="70">
        <f>SUM(E179-E180)</f>
        <v>0</v>
      </c>
      <c r="F181" s="70">
        <f>SUM(F179-F180)</f>
        <v>0</v>
      </c>
      <c r="G181" s="14"/>
    </row>
    <row r="182" spans="1:7" s="1" customFormat="1" ht="16.2" customHeight="1" x14ac:dyDescent="0.3">
      <c r="A182" s="74"/>
      <c r="B182" s="75"/>
      <c r="C182" s="76"/>
      <c r="D182" s="77"/>
      <c r="E182" s="77"/>
      <c r="F182" s="77"/>
      <c r="G182" s="14"/>
    </row>
    <row r="183" spans="1:7" ht="117.6" customHeight="1" x14ac:dyDescent="0.3">
      <c r="A183" s="81" t="s">
        <v>264</v>
      </c>
      <c r="B183" s="81"/>
      <c r="C183" s="81"/>
      <c r="D183" s="81"/>
      <c r="E183" s="81"/>
      <c r="F183" s="81"/>
    </row>
  </sheetData>
  <mergeCells count="4">
    <mergeCell ref="A2:F2"/>
    <mergeCell ref="A1:F1"/>
    <mergeCell ref="A3:F3"/>
    <mergeCell ref="A183:F183"/>
  </mergeCells>
  <pageMargins left="0.70866141732283472" right="0.70866141732283472" top="0.59055118110236227" bottom="0.59055118110236227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Lenka Jaskulova</cp:lastModifiedBy>
  <cp:lastPrinted>2018-02-19T08:20:17Z</cp:lastPrinted>
  <dcterms:created xsi:type="dcterms:W3CDTF">2017-06-13T11:02:38Z</dcterms:created>
  <dcterms:modified xsi:type="dcterms:W3CDTF">2018-02-19T11:46:43Z</dcterms:modified>
</cp:coreProperties>
</file>