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20" windowWidth="19320" windowHeight="114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<sst xmlns="http://schemas.openxmlformats.org/spreadsheetml/2006/main" count="303" uniqueCount="201">
  <si>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</si>
  <si>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</si>
  <si>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</si>
  <si>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</si>
  <si>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</si>
  <si>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</si>
  <si>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</si>
  <si>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</si>
  <si>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</si>
  <si>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</si>
  <si>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</si>
  <si>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</si>
  <si>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</si>
  <si>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</si>
  <si>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</si>
  <si>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</si>
  <si>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</si>
  <si>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</si>
  <si>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</si>
  <si>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</si>
  <si>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</si>
  <si>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</si>
  <si>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</si>
  <si>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</si>
  <si>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</si>
  <si>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</si>
  <si>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</si>
  <si>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</si>
  <si>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</si>
  <si>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</si>
  <si>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</si>
  <si>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</si>
  <si>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</si>
  <si>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</si>
  <si>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</si>
  <si>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</si>
  <si>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</si>
  <si>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</si>
  <si>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</si>
  <si>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</si>
  <si>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</si>
  <si>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</si>
  <si>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</si>
  <si>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</si>
  <si>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</si>
  <si>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</si>
  <si>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</si>
  <si>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</si>
  <si>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</si>
  <si>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</si>
  <si>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</si>
  <si>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</si>
  <si>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</si>
  <si>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</si>
  <si>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</si>
  <si>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</si>
  <si>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</si>
  <si>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</si>
  <si>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</si>
  <si>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</si>
  <si>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</si>
  <si>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</si>
  <si>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</si>
  <si>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</si>
  <si>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</si>
  <si>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</si>
  <si>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</si>
  <si>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</si>
  <si>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</si>
  <si>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</si>
  <si>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</si>
  <si>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</si>
  <si>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</si>
  <si>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</si>
  <si>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</si>
  <si>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</si>
  <si>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</si>
  <si>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</si>
  <si>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</si>
  <si>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6</t>
  </si>
  <si>
    <t>N - Ostrava - Parkoviště Geoniky - 2012 Chodníky</t>
  </si>
  <si>
    <t>113107224R00</t>
  </si>
  <si>
    <t xml:space="preserve">Odstranění podkladu nad 200 m2,kam.drcené tl.40 cm </t>
  </si>
  <si>
    <t>m2</t>
  </si>
  <si>
    <t>2099,151</t>
  </si>
  <si>
    <t>113107242R00</t>
  </si>
  <si>
    <t xml:space="preserve">Odstranění podkladu nad 200 m2, živičného tl.10 cm </t>
  </si>
  <si>
    <t>18*7+22,5*7+15,5*142,71-8*7,25-22,73*7,25-25*7,25-19,5*7,25-255,6+8,76</t>
  </si>
  <si>
    <t>17,5*3+6*3+6*10,5+12*1,75+2,5*11,85+69*1,35+10,75*(2,5+1,77+1,5)</t>
  </si>
  <si>
    <t>17,1*3,31</t>
  </si>
  <si>
    <t>113151313R00</t>
  </si>
  <si>
    <t xml:space="preserve">Frézování krytu nad 500 m2, s překážkami, tl.4 cm </t>
  </si>
  <si>
    <t>113202111R00</t>
  </si>
  <si>
    <t xml:space="preserve">Vytrhání obrub z krajníků nebo obrubníků stojatých </t>
  </si>
  <si>
    <t>m</t>
  </si>
  <si>
    <t>chodníky:22+10+14,1+7+38,2+11,75+24*2+10,55*2+6*2+10,55*2+19,5*2+10,55*2+1,35</t>
  </si>
  <si>
    <t>13,8+10,55+34,5+2,12+15,6+14,8+2,12+6+15,25+6,5+1,4+16+16,5+1,4+33+2</t>
  </si>
  <si>
    <t>4,5*2+2+17,5+6*2+49+12+10,5+20,75+4,5+6,9+8*2+7,05*2+22,75*2+7,05*2</t>
  </si>
  <si>
    <t>25*2+7,05*2+19,5*2+7,05*2+34,5*2+7,05+2,12*2+4,2+3,05+2,8</t>
  </si>
  <si>
    <t>121101100R00</t>
  </si>
  <si>
    <t xml:space="preserve">Sejmutí ornice, pl. do 400 m2, přemístění do 50 m </t>
  </si>
  <si>
    <t>m3</t>
  </si>
  <si>
    <t>11*23*0,15</t>
  </si>
  <si>
    <t>122202201R00</t>
  </si>
  <si>
    <t xml:space="preserve">Odkopávky pro silnice v hor. 3 do 100 m3 </t>
  </si>
  <si>
    <t>167101102R00</t>
  </si>
  <si>
    <t xml:space="preserve">Nakládání výkopku z hor.1-4 v množství nad 100 m3 </t>
  </si>
  <si>
    <t>180402112R00</t>
  </si>
  <si>
    <t xml:space="preserve">Založení trávníku parkového výsevem svah do 1:2 </t>
  </si>
  <si>
    <t>181101101R00</t>
  </si>
  <si>
    <t xml:space="preserve">Úprava pláně v zářezech v hor. 1-4, bez zhutnění </t>
  </si>
  <si>
    <t>11*23</t>
  </si>
  <si>
    <t>181301103R00</t>
  </si>
  <si>
    <t xml:space="preserve">Rozprostření ornice, rovina, tl. 15-20 cm,do 500m2 </t>
  </si>
  <si>
    <t>(22,1+10,1)*1</t>
  </si>
  <si>
    <t>182001121R00</t>
  </si>
  <si>
    <t xml:space="preserve">Plošná úprava terénu, nerovnosti do 15 cm v rovině </t>
  </si>
  <si>
    <t>898,68*0,6</t>
  </si>
  <si>
    <t>199000002R00</t>
  </si>
  <si>
    <t xml:space="preserve">Poplatek za skládku horniny 1- 4 </t>
  </si>
  <si>
    <t>460600001RT3</t>
  </si>
  <si>
    <t>Naložení a odvoz zeminy odvoz na vzdálenost 7 km</t>
  </si>
  <si>
    <t>5640001</t>
  </si>
  <si>
    <t>Kryt z mechanicky zpevněného kameniva (MZK) po zhutnění tl. 150 mm</t>
  </si>
  <si>
    <t>10*22</t>
  </si>
  <si>
    <t>00572400</t>
  </si>
  <si>
    <t>Směs travní parková I. běžná zátěž PROFI</t>
  </si>
  <si>
    <t>kg</t>
  </si>
  <si>
    <t>5</t>
  </si>
  <si>
    <t>Komunikace</t>
  </si>
  <si>
    <t>564551111R00</t>
  </si>
  <si>
    <t xml:space="preserve">Zřízení podsypu/podkladu ze sypaniny tl. 15 cm </t>
  </si>
  <si>
    <t>2099,361</t>
  </si>
  <si>
    <t>22,5*10,5</t>
  </si>
  <si>
    <t>564561111R00</t>
  </si>
  <si>
    <t xml:space="preserve">Zřízení podsypu/podkladu ze sypaniny tl. 20 cm </t>
  </si>
  <si>
    <t>596215040R00</t>
  </si>
  <si>
    <t xml:space="preserve">Kladení zámkové dlažby tl. 8 cm do drtě tl. 4 cm </t>
  </si>
  <si>
    <t>18*7+22,5*7+15,5*142,71-8*7,25-22,73*7,25-25*7,25-19,5*7,25-255,6</t>
  </si>
  <si>
    <t>8,97</t>
  </si>
  <si>
    <t>583417033</t>
  </si>
  <si>
    <t>Kamenivo drcené frakce  0/32 A</t>
  </si>
  <si>
    <t>T</t>
  </si>
  <si>
    <t>2335,6110*0,15*1,6</t>
  </si>
  <si>
    <t>2099,3610*0,2*1,6</t>
  </si>
  <si>
    <t>59245283</t>
  </si>
  <si>
    <t>91</t>
  </si>
  <si>
    <t>Doplňující práce na komunikaci</t>
  </si>
  <si>
    <t>914001111R00</t>
  </si>
  <si>
    <t xml:space="preserve">Montáž svislých dopr.značek na sloupky, konzoly </t>
  </si>
  <si>
    <t>kus</t>
  </si>
  <si>
    <t>916781113U00</t>
  </si>
  <si>
    <t xml:space="preserve">Zpomalovací práh 10 km/h </t>
  </si>
  <si>
    <t>2,930*16</t>
  </si>
  <si>
    <t>917862111R00</t>
  </si>
  <si>
    <t xml:space="preserve">Osazení stojat. obrub. bet. s opěrou,lože z B 12,5 </t>
  </si>
  <si>
    <t>13,8+10,55+34,5+2,12+15,6+14,8+2,12+6+15,25+6,5+1,4+18,6+18,8+1,4+33+2</t>
  </si>
  <si>
    <t>25*2+7,05*2+19,5*2+7,05*2+34,5*2+7,05+2,12*2+4,2</t>
  </si>
  <si>
    <t>40445220</t>
  </si>
  <si>
    <t>Značka dopr.zákazové B1-B34 500 mm, pozink.tř1</t>
  </si>
  <si>
    <t>59217410</t>
  </si>
  <si>
    <t>Obrubník chodníkový  ABO 100/10/25  1000x100x250</t>
  </si>
  <si>
    <t>93</t>
  </si>
  <si>
    <t>Dokončovací práce inženýrskách staveb</t>
  </si>
  <si>
    <t>93001</t>
  </si>
  <si>
    <t xml:space="preserve">Montáž odpadkového koše </t>
  </si>
  <si>
    <t>936124112R00</t>
  </si>
  <si>
    <t xml:space="preserve">Zřízení lavice stabilní se zabetonováním noh </t>
  </si>
  <si>
    <t>59228249</t>
  </si>
  <si>
    <t>Koš odpadkový výšky 83cm prům 50 cm pemr šedý</t>
  </si>
  <si>
    <t>59289016.A</t>
  </si>
  <si>
    <t>Lavička betonová BTO-L 200/45/45</t>
  </si>
  <si>
    <t>96</t>
  </si>
  <si>
    <t>Bourání konstrukcí</t>
  </si>
  <si>
    <t>966006132R00</t>
  </si>
  <si>
    <t xml:space="preserve">Odstranění doprav.značek se sloupky, s bet.patkami </t>
  </si>
  <si>
    <t>99</t>
  </si>
  <si>
    <t>Staveništní přesun hmot</t>
  </si>
  <si>
    <t>998222011R00</t>
  </si>
  <si>
    <t xml:space="preserve">Přesun hmot, pozemní komunikace, kryt z kameniva </t>
  </si>
  <si>
    <t>t</t>
  </si>
  <si>
    <t>D96</t>
  </si>
  <si>
    <t>Přesuny suti a vybouraných hmot</t>
  </si>
  <si>
    <t>979081111R0X</t>
  </si>
  <si>
    <t xml:space="preserve">Odvoz suti a vybour. hmot na skládku suti </t>
  </si>
  <si>
    <t>979999997R00</t>
  </si>
  <si>
    <t xml:space="preserve">Poplatek za skládku čistá suť </t>
  </si>
  <si>
    <t>979999999R0X</t>
  </si>
  <si>
    <t xml:space="preserve">Poplatek za skladku asfaltového odpadu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</si>
  <si>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</si>
  <si>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</si>
  <si>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</si>
  <si>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</si>
  <si>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</si>
  <si>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</si>
  <si>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</si>
  <si>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</si>
  <si>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Ostrava-Poruba, Ústav Geoniky AV, ČR</t>
  </si>
  <si>
    <t>Rekonstrukce chodníků</t>
  </si>
  <si>
    <t>Dlažba 200 x 100 x 80mm, přírodní šedá, hrana zkosená</t>
  </si>
  <si>
    <t>není součástí akce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</si>
</sst>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0" fontId="22" fillId="19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0" fontId="20" fillId="19" borderId="18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19" fillId="0" borderId="49" xfId="46" applyFont="1" applyBorder="1">
      <alignment/>
      <protection/>
    </xf>
    <xf numFmtId="0" fontId="19" fillId="0" borderId="49" xfId="46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0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0" fontId="20" fillId="0" borderId="52" xfId="46" applyFont="1" applyBorder="1">
      <alignment/>
      <protection/>
    </xf>
    <xf numFmtId="0" fontId="19" fillId="0" borderId="52" xfId="46" applyFont="1" applyBorder="1">
      <alignment/>
      <protection/>
    </xf>
    <xf numFmtId="0" fontId="19" fillId="0" borderId="52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0" xfId="46" applyFont="1" applyBorder="1" applyAlignment="1">
      <alignment horizontal="right"/>
      <protection/>
    </xf>
    <xf numFmtId="0" fontId="19" fillId="0" borderId="49" xfId="46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58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58" xfId="46" applyNumberFormat="1" applyFont="1" applyBorder="1" applyAlignment="1">
      <alignment horizontal="right"/>
      <protection/>
    </xf>
    <xf numFmtId="4" fontId="34" fillId="24" borderId="61" xfId="46" applyNumberFormat="1" applyFont="1" applyFill="1" applyBorder="1" applyAlignment="1">
      <alignment horizontal="right" wrapText="1"/>
      <protection/>
    </xf>
    <xf numFmtId="0" fontId="34" fillId="24" borderId="42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19" borderId="19" xfId="46" applyFont="1" applyFill="1" applyBorder="1" applyAlignment="1">
      <alignment horizontal="center"/>
      <protection/>
    </xf>
    <xf numFmtId="49" fontId="36" fillId="19" borderId="19" xfId="46" applyNumberFormat="1" applyFont="1" applyFill="1" applyBorder="1" applyAlignment="1">
      <alignment horizontal="left"/>
      <protection/>
    </xf>
    <xf numFmtId="0" fontId="36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33" fillId="0" borderId="0" xfId="46" applyNumberFormat="1" applyFont="1" applyAlignment="1">
      <alignment wrapText="1"/>
      <protection/>
    </xf>
    <xf numFmtId="14" fontId="19" fillId="0" borderId="22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166" fontId="23" fillId="19" borderId="63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center"/>
      <protection/>
    </xf>
    <xf numFmtId="0" fontId="19" fillId="0" borderId="68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9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49" fontId="34" fillId="24" borderId="70" xfId="46" applyNumberFormat="1" applyFont="1" applyFill="1" applyBorder="1" applyAlignment="1">
      <alignment horizontal="left" wrapText="1"/>
      <protection/>
    </xf>
    <xf numFmtId="49" fontId="35" fillId="0" borderId="71" xfId="0" applyNumberFormat="1" applyFont="1" applyBorder="1" applyAlignment="1">
      <alignment horizontal="left" wrapText="1"/>
    </xf>
    <xf numFmtId="0" fontId="28" fillId="0" borderId="0" xfId="46" applyFont="1" applyAlignment="1">
      <alignment horizontal="center"/>
      <protection/>
    </xf>
    <xf numFmtId="49" fontId="19" fillId="0" borderId="66" xfId="46" applyNumberFormat="1" applyFont="1" applyBorder="1" applyAlignment="1">
      <alignment horizontal="center"/>
      <protection/>
    </xf>
    <xf numFmtId="0" fontId="19" fillId="0" borderId="68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/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75</v>
      </c>
      <c r="B5" s="16"/>
      <c r="C5" s="17" t="s">
        <v>198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79</v>
      </c>
      <c r="B7" s="24"/>
      <c r="C7" s="25" t="s">
        <v>197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6"/>
      <c r="D8" s="206"/>
      <c r="E8" s="207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6">
        <f>Projektant</f>
        <v>0</v>
      </c>
      <c r="D9" s="206"/>
      <c r="E9" s="207"/>
      <c r="F9" s="11"/>
      <c r="G9" s="33"/>
      <c r="H9" s="34"/>
    </row>
    <row r="10" spans="1:8" ht="12.75">
      <c r="A10" s="28" t="s">
        <v>15</v>
      </c>
      <c r="B10" s="11"/>
      <c r="C10" s="206"/>
      <c r="D10" s="206"/>
      <c r="E10" s="206"/>
      <c r="F10" s="35"/>
      <c r="G10" s="36"/>
      <c r="H10" s="37"/>
    </row>
    <row r="11" spans="1:57" ht="13.5" customHeight="1">
      <c r="A11" s="28" t="s">
        <v>16</v>
      </c>
      <c r="B11" s="11"/>
      <c r="C11" s="206"/>
      <c r="D11" s="206"/>
      <c r="E11" s="206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3"/>
      <c r="D12" s="203"/>
      <c r="E12" s="20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Rekapitulace!A20</f>
        <v>Oborová přirážka</v>
      </c>
      <c r="E16" s="59"/>
      <c r="F16" s="60"/>
      <c r="G16" s="55">
        <f>Rekapitulace!I20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Rekapitulace!A21</f>
        <v>Přesun stavebních kapacit</v>
      </c>
      <c r="E17" s="59"/>
      <c r="F17" s="60"/>
      <c r="G17" s="55">
        <f>Rekapitulace!I21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Rekapitulace!A22</f>
        <v>Mimostaveništní doprava</v>
      </c>
      <c r="E18" s="59"/>
      <c r="F18" s="60"/>
      <c r="G18" s="55">
        <f>Rekapitulace!I22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Rekapitulace!A23</f>
        <v>Zařízení staveniště</v>
      </c>
      <c r="E19" s="59"/>
      <c r="F19" s="60"/>
      <c r="G19" s="55">
        <f>Rekapitulace!I23</f>
        <v>0</v>
      </c>
    </row>
    <row r="20" spans="1:7" ht="15.75" customHeight="1">
      <c r="A20" s="63"/>
      <c r="B20" s="54"/>
      <c r="C20" s="55"/>
      <c r="D20" s="8" t="str">
        <f>Rekapitulace!A24</f>
        <v>Provoz investora</v>
      </c>
      <c r="E20" s="59"/>
      <c r="F20" s="60"/>
      <c r="G20" s="55">
        <f>Rekapitulace!I24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Rekapitulace!A25</f>
        <v>Kompletační činnost (IČD)</v>
      </c>
      <c r="E21" s="59"/>
      <c r="F21" s="60"/>
      <c r="G21" s="55">
        <f>Rekapitulace!I25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4" t="s">
        <v>34</v>
      </c>
      <c r="B23" s="20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202">
        <v>41191</v>
      </c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212">
        <f>C23-F32</f>
        <v>0</v>
      </c>
      <c r="G30" s="213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212">
        <f>ROUND(PRODUCT(F30,C31/100),0)</f>
        <v>0</v>
      </c>
      <c r="G31" s="213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12">
        <v>0</v>
      </c>
      <c r="G32" s="213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12">
        <f>ROUND(PRODUCT(F32,C33/100),0)</f>
        <v>0</v>
      </c>
      <c r="G33" s="213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8">
        <f>ROUND(SUM(F30:F33),0)</f>
        <v>0</v>
      </c>
      <c r="G34" s="20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0"/>
      <c r="C37" s="210"/>
      <c r="D37" s="210"/>
      <c r="E37" s="210"/>
      <c r="F37" s="210"/>
      <c r="G37" s="210"/>
      <c r="H37" t="s">
        <v>6</v>
      </c>
    </row>
    <row r="38" spans="1:8" ht="12.75" customHeight="1">
      <c r="A38" s="95"/>
      <c r="B38" s="210"/>
      <c r="C38" s="210"/>
      <c r="D38" s="210"/>
      <c r="E38" s="210"/>
      <c r="F38" s="210"/>
      <c r="G38" s="210"/>
      <c r="H38" t="s">
        <v>6</v>
      </c>
    </row>
    <row r="39" spans="1:8" ht="12.75">
      <c r="A39" s="95"/>
      <c r="B39" s="210"/>
      <c r="C39" s="210"/>
      <c r="D39" s="210"/>
      <c r="E39" s="210"/>
      <c r="F39" s="210"/>
      <c r="G39" s="210"/>
      <c r="H39" t="s">
        <v>6</v>
      </c>
    </row>
    <row r="40" spans="1:8" ht="12.75">
      <c r="A40" s="95"/>
      <c r="B40" s="210"/>
      <c r="C40" s="210"/>
      <c r="D40" s="210"/>
      <c r="E40" s="210"/>
      <c r="F40" s="210"/>
      <c r="G40" s="210"/>
      <c r="H40" t="s">
        <v>6</v>
      </c>
    </row>
    <row r="41" spans="1:8" ht="12.75">
      <c r="A41" s="95"/>
      <c r="B41" s="210"/>
      <c r="C41" s="210"/>
      <c r="D41" s="210"/>
      <c r="E41" s="210"/>
      <c r="F41" s="210"/>
      <c r="G41" s="210"/>
      <c r="H41" t="s">
        <v>6</v>
      </c>
    </row>
    <row r="42" spans="1:8" ht="12.75">
      <c r="A42" s="95"/>
      <c r="B42" s="210"/>
      <c r="C42" s="210"/>
      <c r="D42" s="210"/>
      <c r="E42" s="210"/>
      <c r="F42" s="210"/>
      <c r="G42" s="210"/>
      <c r="H42" t="s">
        <v>6</v>
      </c>
    </row>
    <row r="43" spans="1:8" ht="12.75">
      <c r="A43" s="95"/>
      <c r="B43" s="210"/>
      <c r="C43" s="210"/>
      <c r="D43" s="210"/>
      <c r="E43" s="210"/>
      <c r="F43" s="210"/>
      <c r="G43" s="210"/>
      <c r="H43" t="s">
        <v>6</v>
      </c>
    </row>
    <row r="44" spans="1:8" ht="12.75">
      <c r="A44" s="95"/>
      <c r="B44" s="210"/>
      <c r="C44" s="210"/>
      <c r="D44" s="210"/>
      <c r="E44" s="210"/>
      <c r="F44" s="210"/>
      <c r="G44" s="210"/>
      <c r="H44" t="s">
        <v>6</v>
      </c>
    </row>
    <row r="45" spans="1:8" ht="0.75" customHeight="1">
      <c r="A45" s="95"/>
      <c r="B45" s="210"/>
      <c r="C45" s="210"/>
      <c r="D45" s="210"/>
      <c r="E45" s="210"/>
      <c r="F45" s="210"/>
      <c r="G45" s="210"/>
      <c r="H45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sheetProtection/>
  <mergeCells count="22">
    <mergeCell ref="B54:G54"/>
    <mergeCell ref="B55:G55"/>
    <mergeCell ref="B48:G48"/>
    <mergeCell ref="B49:G49"/>
    <mergeCell ref="B52:G52"/>
    <mergeCell ref="B53:G53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49</v>
      </c>
      <c r="B1" s="215"/>
      <c r="C1" s="96" t="str">
        <f>CONCATENATE(cislostavby," ",nazevstavby)</f>
        <v>6 Ostrava-Poruba, Ústav Geoniky AV, ČR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16" t="s">
        <v>51</v>
      </c>
      <c r="B2" s="217"/>
      <c r="C2" s="102" t="str">
        <f>CONCATENATE(cisloobjektu," ",nazevobjektu)</f>
        <v>1 Rekonstrukce chodníků</v>
      </c>
      <c r="D2" s="103"/>
      <c r="E2" s="104"/>
      <c r="F2" s="103"/>
      <c r="G2" s="218" t="s">
        <v>80</v>
      </c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7" t="str">
        <f>Položky!B7</f>
        <v>1</v>
      </c>
      <c r="B7" s="114" t="str">
        <f>Položky!C7</f>
        <v>Zemní práce</v>
      </c>
      <c r="C7" s="65"/>
      <c r="D7" s="115"/>
      <c r="E7" s="198">
        <f>Položky!BA40</f>
        <v>0</v>
      </c>
      <c r="F7" s="199">
        <f>Položky!BB40</f>
        <v>0</v>
      </c>
      <c r="G7" s="199">
        <f>Položky!BC40</f>
        <v>0</v>
      </c>
      <c r="H7" s="199">
        <f>Položky!BD40</f>
        <v>0</v>
      </c>
      <c r="I7" s="200">
        <f>Položky!BE40</f>
        <v>0</v>
      </c>
    </row>
    <row r="8" spans="1:9" s="34" customFormat="1" ht="12.75">
      <c r="A8" s="197" t="str">
        <f>Položky!B41</f>
        <v>5</v>
      </c>
      <c r="B8" s="114" t="str">
        <f>Položky!C41</f>
        <v>Komunikace</v>
      </c>
      <c r="C8" s="65"/>
      <c r="D8" s="115"/>
      <c r="E8" s="198">
        <f>Položky!BA55</f>
        <v>0</v>
      </c>
      <c r="F8" s="199">
        <f>Položky!BB55</f>
        <v>0</v>
      </c>
      <c r="G8" s="199">
        <f>Položky!BC55</f>
        <v>0</v>
      </c>
      <c r="H8" s="199">
        <f>Položky!BD55</f>
        <v>0</v>
      </c>
      <c r="I8" s="200">
        <f>Položky!BE55</f>
        <v>0</v>
      </c>
    </row>
    <row r="9" spans="1:9" s="34" customFormat="1" ht="12.75">
      <c r="A9" s="197" t="str">
        <f>Položky!B56</f>
        <v>91</v>
      </c>
      <c r="B9" s="114" t="str">
        <f>Položky!C56</f>
        <v>Doplňující práce na komunikaci</v>
      </c>
      <c r="C9" s="65"/>
      <c r="D9" s="115"/>
      <c r="E9" s="198">
        <f>Položky!BA67</f>
        <v>0</v>
      </c>
      <c r="F9" s="199">
        <f>Položky!BB67</f>
        <v>0</v>
      </c>
      <c r="G9" s="199">
        <f>Položky!BC67</f>
        <v>0</v>
      </c>
      <c r="H9" s="199">
        <f>Položky!BD67</f>
        <v>0</v>
      </c>
      <c r="I9" s="200">
        <f>Položky!BE67</f>
        <v>0</v>
      </c>
    </row>
    <row r="10" spans="1:9" s="34" customFormat="1" ht="12.75">
      <c r="A10" s="197" t="str">
        <f>Položky!B68</f>
        <v>93</v>
      </c>
      <c r="B10" s="114" t="str">
        <f>Položky!C68</f>
        <v>Dokončovací práce inženýrskách staveb</v>
      </c>
      <c r="C10" s="65"/>
      <c r="D10" s="115"/>
      <c r="E10" s="198">
        <f>Položky!BA73</f>
        <v>0</v>
      </c>
      <c r="F10" s="199">
        <f>Položky!BB73</f>
        <v>0</v>
      </c>
      <c r="G10" s="199">
        <f>Položky!BC73</f>
        <v>0</v>
      </c>
      <c r="H10" s="199">
        <f>Položky!BD73</f>
        <v>0</v>
      </c>
      <c r="I10" s="200">
        <f>Položky!BE73</f>
        <v>0</v>
      </c>
    </row>
    <row r="11" spans="1:9" s="34" customFormat="1" ht="12.75">
      <c r="A11" s="197" t="str">
        <f>Položky!B74</f>
        <v>96</v>
      </c>
      <c r="B11" s="114" t="str">
        <f>Položky!C74</f>
        <v>Bourání konstrukcí</v>
      </c>
      <c r="C11" s="65"/>
      <c r="D11" s="115"/>
      <c r="E11" s="198">
        <f>Položky!BA76</f>
        <v>0</v>
      </c>
      <c r="F11" s="199">
        <f>Položky!BB76</f>
        <v>0</v>
      </c>
      <c r="G11" s="199">
        <f>Položky!BC76</f>
        <v>0</v>
      </c>
      <c r="H11" s="199">
        <f>Položky!BD76</f>
        <v>0</v>
      </c>
      <c r="I11" s="200">
        <f>Položky!BE76</f>
        <v>0</v>
      </c>
    </row>
    <row r="12" spans="1:9" s="34" customFormat="1" ht="12.75">
      <c r="A12" s="197" t="str">
        <f>Položky!B77</f>
        <v>99</v>
      </c>
      <c r="B12" s="114" t="str">
        <f>Položky!C77</f>
        <v>Staveništní přesun hmot</v>
      </c>
      <c r="C12" s="65"/>
      <c r="D12" s="115"/>
      <c r="E12" s="198">
        <f>Položky!BA79</f>
        <v>0</v>
      </c>
      <c r="F12" s="199">
        <f>Položky!BB79</f>
        <v>0</v>
      </c>
      <c r="G12" s="199">
        <f>Položky!BC79</f>
        <v>0</v>
      </c>
      <c r="H12" s="199">
        <f>Položky!BD79</f>
        <v>0</v>
      </c>
      <c r="I12" s="200">
        <f>Položky!BE79</f>
        <v>0</v>
      </c>
    </row>
    <row r="13" spans="1:9" s="34" customFormat="1" ht="13.5" thickBot="1">
      <c r="A13" s="197" t="str">
        <f>Položky!B80</f>
        <v>D96</v>
      </c>
      <c r="B13" s="114" t="str">
        <f>Položky!C80</f>
        <v>Přesuny suti a vybouraných hmot</v>
      </c>
      <c r="C13" s="65"/>
      <c r="D13" s="115"/>
      <c r="E13" s="198">
        <f>Položky!BA84</f>
        <v>0</v>
      </c>
      <c r="F13" s="199">
        <f>Položky!BB84</f>
        <v>0</v>
      </c>
      <c r="G13" s="199">
        <f>Položky!BC84</f>
        <v>0</v>
      </c>
      <c r="H13" s="199">
        <f>Položky!BD84</f>
        <v>0</v>
      </c>
      <c r="I13" s="200">
        <f>Položky!BE84</f>
        <v>0</v>
      </c>
    </row>
    <row r="14" spans="1:9" s="122" customFormat="1" ht="13.5" thickBot="1">
      <c r="A14" s="116"/>
      <c r="B14" s="117" t="s">
        <v>58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59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60</v>
      </c>
      <c r="B18" s="71"/>
      <c r="C18" s="71"/>
      <c r="D18" s="124"/>
      <c r="E18" s="125" t="s">
        <v>61</v>
      </c>
      <c r="F18" s="126" t="s">
        <v>62</v>
      </c>
      <c r="G18" s="127" t="s">
        <v>63</v>
      </c>
      <c r="H18" s="128"/>
      <c r="I18" s="129" t="s">
        <v>61</v>
      </c>
    </row>
    <row r="19" spans="1:53" ht="12.75">
      <c r="A19" s="63" t="s">
        <v>189</v>
      </c>
      <c r="B19" s="54"/>
      <c r="C19" s="54"/>
      <c r="D19" s="130"/>
      <c r="E19" s="131">
        <v>0</v>
      </c>
      <c r="F19" s="132">
        <v>0</v>
      </c>
      <c r="G19" s="133">
        <f aca="true" t="shared" si="0" ref="G19:G26">CHOOSE(BA19+1,HSV+PSV,HSV+PSV+Mont,HSV+PSV+Dodavka+Mont,HSV,PSV,Mont,Dodavka,Mont+Dodavka,0)</f>
        <v>0</v>
      </c>
      <c r="H19" s="134"/>
      <c r="I19" s="135">
        <f aca="true" t="shared" si="1" ref="I19:I26">E19+F19*G19/100</f>
        <v>0</v>
      </c>
      <c r="BA19">
        <v>0</v>
      </c>
    </row>
    <row r="20" spans="1:53" ht="12.75">
      <c r="A20" s="63" t="s">
        <v>190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 ht="12.75">
      <c r="A21" s="63" t="s">
        <v>191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192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 ht="12.75">
      <c r="A23" s="63" t="s">
        <v>193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1</v>
      </c>
    </row>
    <row r="24" spans="1:53" ht="12.75">
      <c r="A24" s="63" t="s">
        <v>194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1</v>
      </c>
    </row>
    <row r="25" spans="1:53" ht="12.75">
      <c r="A25" s="63" t="s">
        <v>195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2</v>
      </c>
    </row>
    <row r="26" spans="1:53" ht="12.75">
      <c r="A26" s="63" t="s">
        <v>196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9" ht="13.5" thickBot="1">
      <c r="A27" s="136"/>
      <c r="B27" s="137" t="s">
        <v>64</v>
      </c>
      <c r="C27" s="138"/>
      <c r="D27" s="139"/>
      <c r="E27" s="140"/>
      <c r="F27" s="141"/>
      <c r="G27" s="141"/>
      <c r="H27" s="221">
        <f>SUM(I19:I26)</f>
        <v>0</v>
      </c>
      <c r="I27" s="222"/>
    </row>
    <row r="29" spans="2:9" ht="12.75">
      <c r="B29" s="122"/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7"/>
  <sheetViews>
    <sheetView showGridLines="0" showZeros="0" zoomScalePageLayoutView="0" workbookViewId="0" topLeftCell="A54">
      <selection activeCell="A80" sqref="A80:IV84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5" t="s">
        <v>65</v>
      </c>
      <c r="B1" s="225"/>
      <c r="C1" s="225"/>
      <c r="D1" s="225"/>
      <c r="E1" s="225"/>
      <c r="F1" s="225"/>
      <c r="G1" s="22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49</v>
      </c>
      <c r="B3" s="215"/>
      <c r="C3" s="96" t="str">
        <f>CONCATENATE(cislostavby," ",nazevstavby)</f>
        <v>6 Ostrava-Poruba, Ústav Geoniky AV, ČR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26" t="s">
        <v>51</v>
      </c>
      <c r="B4" s="217"/>
      <c r="C4" s="102" t="str">
        <f>CONCATENATE(cisloobjektu," ",nazevobjektu)</f>
        <v>1 Rekonstrukce chodníků</v>
      </c>
      <c r="D4" s="103"/>
      <c r="E4" s="227" t="str">
        <f>Rekapitulace!G2</f>
        <v>N - Ostrava - Parkoviště Geoniky - 2012 Chodníky</v>
      </c>
      <c r="F4" s="228"/>
      <c r="G4" s="22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75</v>
      </c>
      <c r="C7" s="162" t="s">
        <v>76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81</v>
      </c>
      <c r="C8" s="170" t="s">
        <v>82</v>
      </c>
      <c r="D8" s="171" t="s">
        <v>83</v>
      </c>
      <c r="E8" s="172">
        <v>2099.151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7"/>
      <c r="C9" s="223" t="s">
        <v>84</v>
      </c>
      <c r="D9" s="224"/>
      <c r="E9" s="178">
        <v>2099.151</v>
      </c>
      <c r="F9" s="179"/>
      <c r="G9" s="180"/>
      <c r="M9" s="201">
        <v>2099151</v>
      </c>
      <c r="O9" s="167"/>
    </row>
    <row r="10" spans="1:104" ht="12.75">
      <c r="A10" s="168">
        <v>2</v>
      </c>
      <c r="B10" s="169" t="s">
        <v>85</v>
      </c>
      <c r="C10" s="170" t="s">
        <v>86</v>
      </c>
      <c r="D10" s="171" t="s">
        <v>83</v>
      </c>
      <c r="E10" s="172">
        <v>2099.151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5" ht="22.5">
      <c r="A11" s="175"/>
      <c r="B11" s="177"/>
      <c r="C11" s="223" t="s">
        <v>87</v>
      </c>
      <c r="D11" s="224"/>
      <c r="E11" s="178">
        <v>1703.2475</v>
      </c>
      <c r="F11" s="179"/>
      <c r="G11" s="180"/>
      <c r="M11" s="176" t="s">
        <v>87</v>
      </c>
      <c r="O11" s="167"/>
    </row>
    <row r="12" spans="1:15" ht="22.5">
      <c r="A12" s="175"/>
      <c r="B12" s="177"/>
      <c r="C12" s="223" t="s">
        <v>88</v>
      </c>
      <c r="D12" s="224"/>
      <c r="E12" s="178">
        <v>339.3025</v>
      </c>
      <c r="F12" s="179"/>
      <c r="G12" s="180"/>
      <c r="M12" s="176" t="s">
        <v>88</v>
      </c>
      <c r="O12" s="167"/>
    </row>
    <row r="13" spans="1:15" ht="12.75">
      <c r="A13" s="175"/>
      <c r="B13" s="177"/>
      <c r="C13" s="223" t="s">
        <v>89</v>
      </c>
      <c r="D13" s="224"/>
      <c r="E13" s="178">
        <v>56.601</v>
      </c>
      <c r="F13" s="179"/>
      <c r="G13" s="180"/>
      <c r="M13" s="176" t="s">
        <v>89</v>
      </c>
      <c r="O13" s="167"/>
    </row>
    <row r="14" spans="1:104" ht="12.75">
      <c r="A14" s="168">
        <v>3</v>
      </c>
      <c r="B14" s="169" t="s">
        <v>90</v>
      </c>
      <c r="C14" s="170" t="s">
        <v>91</v>
      </c>
      <c r="D14" s="171" t="s">
        <v>83</v>
      </c>
      <c r="E14" s="172">
        <v>2099.151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5" ht="22.5">
      <c r="A15" s="175"/>
      <c r="B15" s="177"/>
      <c r="C15" s="223" t="s">
        <v>87</v>
      </c>
      <c r="D15" s="224"/>
      <c r="E15" s="178">
        <v>1703.2475</v>
      </c>
      <c r="F15" s="179"/>
      <c r="G15" s="180"/>
      <c r="M15" s="176" t="s">
        <v>87</v>
      </c>
      <c r="O15" s="167"/>
    </row>
    <row r="16" spans="1:15" ht="22.5">
      <c r="A16" s="175"/>
      <c r="B16" s="177"/>
      <c r="C16" s="223" t="s">
        <v>88</v>
      </c>
      <c r="D16" s="224"/>
      <c r="E16" s="178">
        <v>339.3025</v>
      </c>
      <c r="F16" s="179"/>
      <c r="G16" s="180"/>
      <c r="M16" s="176" t="s">
        <v>88</v>
      </c>
      <c r="O16" s="167"/>
    </row>
    <row r="17" spans="1:15" ht="12.75">
      <c r="A17" s="175"/>
      <c r="B17" s="177"/>
      <c r="C17" s="223" t="s">
        <v>89</v>
      </c>
      <c r="D17" s="224"/>
      <c r="E17" s="178">
        <v>56.601</v>
      </c>
      <c r="F17" s="179"/>
      <c r="G17" s="180"/>
      <c r="M17" s="176" t="s">
        <v>89</v>
      </c>
      <c r="O17" s="167"/>
    </row>
    <row r="18" spans="1:104" ht="12.75">
      <c r="A18" s="168">
        <v>4</v>
      </c>
      <c r="B18" s="169" t="s">
        <v>92</v>
      </c>
      <c r="C18" s="170" t="s">
        <v>93</v>
      </c>
      <c r="D18" s="171" t="s">
        <v>94</v>
      </c>
      <c r="E18" s="172">
        <v>899.63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</v>
      </c>
    </row>
    <row r="19" spans="1:15" ht="22.5">
      <c r="A19" s="175"/>
      <c r="B19" s="177"/>
      <c r="C19" s="223" t="s">
        <v>95</v>
      </c>
      <c r="D19" s="224"/>
      <c r="E19" s="178">
        <v>266.7</v>
      </c>
      <c r="F19" s="179"/>
      <c r="G19" s="180"/>
      <c r="M19" s="176" t="s">
        <v>95</v>
      </c>
      <c r="O19" s="167"/>
    </row>
    <row r="20" spans="1:15" ht="22.5">
      <c r="A20" s="175"/>
      <c r="B20" s="177"/>
      <c r="C20" s="223" t="s">
        <v>96</v>
      </c>
      <c r="D20" s="224"/>
      <c r="E20" s="178">
        <v>191.54</v>
      </c>
      <c r="F20" s="179"/>
      <c r="G20" s="180"/>
      <c r="M20" s="176" t="s">
        <v>96</v>
      </c>
      <c r="O20" s="167"/>
    </row>
    <row r="21" spans="1:15" ht="22.5">
      <c r="A21" s="175"/>
      <c r="B21" s="177"/>
      <c r="C21" s="223" t="s">
        <v>97</v>
      </c>
      <c r="D21" s="224"/>
      <c r="E21" s="178">
        <v>233.85</v>
      </c>
      <c r="F21" s="179"/>
      <c r="G21" s="180"/>
      <c r="M21" s="176" t="s">
        <v>97</v>
      </c>
      <c r="O21" s="167"/>
    </row>
    <row r="22" spans="1:15" ht="22.5">
      <c r="A22" s="175"/>
      <c r="B22" s="177"/>
      <c r="C22" s="223" t="s">
        <v>98</v>
      </c>
      <c r="D22" s="224"/>
      <c r="E22" s="178">
        <v>207.54</v>
      </c>
      <c r="F22" s="179"/>
      <c r="G22" s="180"/>
      <c r="M22" s="176" t="s">
        <v>98</v>
      </c>
      <c r="O22" s="167"/>
    </row>
    <row r="23" spans="1:104" ht="12.75">
      <c r="A23" s="168">
        <v>5</v>
      </c>
      <c r="B23" s="169" t="s">
        <v>99</v>
      </c>
      <c r="C23" s="170" t="s">
        <v>100</v>
      </c>
      <c r="D23" s="171" t="s">
        <v>101</v>
      </c>
      <c r="E23" s="172">
        <v>37.95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</v>
      </c>
    </row>
    <row r="24" spans="1:15" ht="12.75">
      <c r="A24" s="175"/>
      <c r="B24" s="177"/>
      <c r="C24" s="223" t="s">
        <v>102</v>
      </c>
      <c r="D24" s="224"/>
      <c r="E24" s="178">
        <v>37.95</v>
      </c>
      <c r="F24" s="179"/>
      <c r="G24" s="180"/>
      <c r="M24" s="176" t="s">
        <v>102</v>
      </c>
      <c r="O24" s="167"/>
    </row>
    <row r="25" spans="1:104" ht="12.75">
      <c r="A25" s="168">
        <v>6</v>
      </c>
      <c r="B25" s="169" t="s">
        <v>103</v>
      </c>
      <c r="C25" s="170" t="s">
        <v>104</v>
      </c>
      <c r="D25" s="171" t="s">
        <v>101</v>
      </c>
      <c r="E25" s="172">
        <v>37.95</v>
      </c>
      <c r="F25" s="172">
        <v>0</v>
      </c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</v>
      </c>
    </row>
    <row r="26" spans="1:15" ht="12.75">
      <c r="A26" s="175"/>
      <c r="B26" s="177"/>
      <c r="C26" s="223" t="s">
        <v>102</v>
      </c>
      <c r="D26" s="224"/>
      <c r="E26" s="178">
        <v>37.95</v>
      </c>
      <c r="F26" s="179"/>
      <c r="G26" s="180"/>
      <c r="M26" s="176" t="s">
        <v>102</v>
      </c>
      <c r="O26" s="167"/>
    </row>
    <row r="27" spans="1:104" ht="12.75">
      <c r="A27" s="168">
        <v>7</v>
      </c>
      <c r="B27" s="169" t="s">
        <v>105</v>
      </c>
      <c r="C27" s="170" t="s">
        <v>106</v>
      </c>
      <c r="D27" s="171" t="s">
        <v>101</v>
      </c>
      <c r="E27" s="172">
        <v>75.9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</v>
      </c>
    </row>
    <row r="28" spans="1:104" ht="12.75">
      <c r="A28" s="168">
        <v>8</v>
      </c>
      <c r="B28" s="169" t="s">
        <v>107</v>
      </c>
      <c r="C28" s="170" t="s">
        <v>108</v>
      </c>
      <c r="D28" s="171" t="s">
        <v>83</v>
      </c>
      <c r="E28" s="172">
        <v>539.208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</v>
      </c>
    </row>
    <row r="29" spans="1:104" ht="12.75">
      <c r="A29" s="168">
        <v>9</v>
      </c>
      <c r="B29" s="169" t="s">
        <v>109</v>
      </c>
      <c r="C29" s="170" t="s">
        <v>110</v>
      </c>
      <c r="D29" s="171" t="s">
        <v>83</v>
      </c>
      <c r="E29" s="172">
        <v>253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</v>
      </c>
    </row>
    <row r="30" spans="1:15" ht="12.75">
      <c r="A30" s="175"/>
      <c r="B30" s="177"/>
      <c r="C30" s="223" t="s">
        <v>111</v>
      </c>
      <c r="D30" s="224"/>
      <c r="E30" s="178">
        <v>253</v>
      </c>
      <c r="F30" s="179"/>
      <c r="G30" s="180"/>
      <c r="M30" s="176" t="s">
        <v>111</v>
      </c>
      <c r="O30" s="167"/>
    </row>
    <row r="31" spans="1:104" ht="12.75">
      <c r="A31" s="168">
        <v>10</v>
      </c>
      <c r="B31" s="169" t="s">
        <v>112</v>
      </c>
      <c r="C31" s="170" t="s">
        <v>113</v>
      </c>
      <c r="D31" s="171" t="s">
        <v>83</v>
      </c>
      <c r="E31" s="172">
        <v>32.2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</v>
      </c>
    </row>
    <row r="32" spans="1:15" ht="12.75">
      <c r="A32" s="175"/>
      <c r="B32" s="177"/>
      <c r="C32" s="223" t="s">
        <v>114</v>
      </c>
      <c r="D32" s="224"/>
      <c r="E32" s="178">
        <v>32.2</v>
      </c>
      <c r="F32" s="179"/>
      <c r="G32" s="180"/>
      <c r="M32" s="176" t="s">
        <v>114</v>
      </c>
      <c r="O32" s="167"/>
    </row>
    <row r="33" spans="1:104" ht="12.75">
      <c r="A33" s="168">
        <v>11</v>
      </c>
      <c r="B33" s="169" t="s">
        <v>115</v>
      </c>
      <c r="C33" s="170" t="s">
        <v>116</v>
      </c>
      <c r="D33" s="171" t="s">
        <v>83</v>
      </c>
      <c r="E33" s="172">
        <v>539.208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0</v>
      </c>
    </row>
    <row r="34" spans="1:15" ht="12.75">
      <c r="A34" s="175"/>
      <c r="B34" s="177"/>
      <c r="C34" s="223" t="s">
        <v>117</v>
      </c>
      <c r="D34" s="224"/>
      <c r="E34" s="178">
        <v>539.208</v>
      </c>
      <c r="F34" s="179"/>
      <c r="G34" s="180"/>
      <c r="M34" s="176" t="s">
        <v>117</v>
      </c>
      <c r="O34" s="167"/>
    </row>
    <row r="35" spans="1:104" ht="12.75">
      <c r="A35" s="168">
        <v>12</v>
      </c>
      <c r="B35" s="169" t="s">
        <v>118</v>
      </c>
      <c r="C35" s="170" t="s">
        <v>119</v>
      </c>
      <c r="D35" s="171" t="s">
        <v>101</v>
      </c>
      <c r="E35" s="172">
        <v>75.9</v>
      </c>
      <c r="F35" s="172">
        <v>0</v>
      </c>
      <c r="G35" s="173">
        <f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1</v>
      </c>
      <c r="CZ35" s="145">
        <v>0</v>
      </c>
    </row>
    <row r="36" spans="1:104" ht="12.75">
      <c r="A36" s="168">
        <v>13</v>
      </c>
      <c r="B36" s="169" t="s">
        <v>120</v>
      </c>
      <c r="C36" s="170" t="s">
        <v>121</v>
      </c>
      <c r="D36" s="171" t="s">
        <v>101</v>
      </c>
      <c r="E36" s="172">
        <v>75.9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9</v>
      </c>
      <c r="AC36" s="145">
        <v>9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9</v>
      </c>
      <c r="CZ36" s="145">
        <v>0</v>
      </c>
    </row>
    <row r="37" spans="1:104" ht="22.5">
      <c r="A37" s="168">
        <v>14</v>
      </c>
      <c r="B37" s="169" t="s">
        <v>122</v>
      </c>
      <c r="C37" s="170" t="s">
        <v>123</v>
      </c>
      <c r="D37" s="171" t="s">
        <v>83</v>
      </c>
      <c r="E37" s="172">
        <v>220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0</v>
      </c>
      <c r="AC37" s="145">
        <v>0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0</v>
      </c>
      <c r="CZ37" s="145">
        <v>0</v>
      </c>
    </row>
    <row r="38" spans="1:15" ht="12.75">
      <c r="A38" s="175"/>
      <c r="B38" s="177"/>
      <c r="C38" s="223" t="s">
        <v>124</v>
      </c>
      <c r="D38" s="224"/>
      <c r="E38" s="178">
        <v>220</v>
      </c>
      <c r="F38" s="179"/>
      <c r="G38" s="180"/>
      <c r="M38" s="176" t="s">
        <v>124</v>
      </c>
      <c r="O38" s="167"/>
    </row>
    <row r="39" spans="1:104" ht="12.75">
      <c r="A39" s="168">
        <v>15</v>
      </c>
      <c r="B39" s="169" t="s">
        <v>125</v>
      </c>
      <c r="C39" s="170" t="s">
        <v>126</v>
      </c>
      <c r="D39" s="171" t="s">
        <v>127</v>
      </c>
      <c r="E39" s="172">
        <v>10</v>
      </c>
      <c r="F39" s="172">
        <v>0</v>
      </c>
      <c r="G39" s="173">
        <f>E39*F39</f>
        <v>0</v>
      </c>
      <c r="O39" s="167">
        <v>2</v>
      </c>
      <c r="AA39" s="145">
        <v>3</v>
      </c>
      <c r="AB39" s="145">
        <v>1</v>
      </c>
      <c r="AC39" s="145">
        <v>572400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3</v>
      </c>
      <c r="CB39" s="174">
        <v>1</v>
      </c>
      <c r="CZ39" s="145">
        <v>0.001</v>
      </c>
    </row>
    <row r="40" spans="1:57" ht="12.75">
      <c r="A40" s="181"/>
      <c r="B40" s="182" t="s">
        <v>78</v>
      </c>
      <c r="C40" s="183" t="str">
        <f>CONCATENATE(B7," ",C7)</f>
        <v>1 Zemní práce</v>
      </c>
      <c r="D40" s="184"/>
      <c r="E40" s="185"/>
      <c r="F40" s="186"/>
      <c r="G40" s="187">
        <f>SUM(G7:G39)</f>
        <v>0</v>
      </c>
      <c r="O40" s="167">
        <v>4</v>
      </c>
      <c r="BA40" s="188">
        <f>SUM(BA7:BA39)</f>
        <v>0</v>
      </c>
      <c r="BB40" s="188">
        <f>SUM(BB7:BB39)</f>
        <v>0</v>
      </c>
      <c r="BC40" s="188">
        <f>SUM(BC7:BC39)</f>
        <v>0</v>
      </c>
      <c r="BD40" s="188">
        <f>SUM(BD7:BD39)</f>
        <v>0</v>
      </c>
      <c r="BE40" s="188">
        <f>SUM(BE7:BE39)</f>
        <v>0</v>
      </c>
    </row>
    <row r="41" spans="1:15" ht="12.75">
      <c r="A41" s="160" t="s">
        <v>74</v>
      </c>
      <c r="B41" s="161" t="s">
        <v>128</v>
      </c>
      <c r="C41" s="162" t="s">
        <v>129</v>
      </c>
      <c r="D41" s="163"/>
      <c r="E41" s="164"/>
      <c r="F41" s="164"/>
      <c r="G41" s="165"/>
      <c r="H41" s="166"/>
      <c r="I41" s="166"/>
      <c r="O41" s="167">
        <v>1</v>
      </c>
    </row>
    <row r="42" spans="1:104" ht="12.75">
      <c r="A42" s="168">
        <v>16</v>
      </c>
      <c r="B42" s="169" t="s">
        <v>130</v>
      </c>
      <c r="C42" s="170" t="s">
        <v>131</v>
      </c>
      <c r="D42" s="171" t="s">
        <v>83</v>
      </c>
      <c r="E42" s="172">
        <v>2335.611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1</v>
      </c>
      <c r="CZ42" s="145">
        <v>0</v>
      </c>
    </row>
    <row r="43" spans="1:15" ht="12.75">
      <c r="A43" s="175"/>
      <c r="B43" s="177"/>
      <c r="C43" s="223" t="s">
        <v>132</v>
      </c>
      <c r="D43" s="224"/>
      <c r="E43" s="178">
        <v>2099.361</v>
      </c>
      <c r="F43" s="179"/>
      <c r="G43" s="180"/>
      <c r="M43" s="201">
        <v>2099361</v>
      </c>
      <c r="O43" s="167"/>
    </row>
    <row r="44" spans="1:15" ht="12.75">
      <c r="A44" s="175"/>
      <c r="B44" s="177"/>
      <c r="C44" s="223" t="s">
        <v>133</v>
      </c>
      <c r="D44" s="224"/>
      <c r="E44" s="178">
        <v>236.25</v>
      </c>
      <c r="F44" s="179"/>
      <c r="G44" s="180"/>
      <c r="M44" s="176" t="s">
        <v>133</v>
      </c>
      <c r="O44" s="167"/>
    </row>
    <row r="45" spans="1:104" ht="12.75">
      <c r="A45" s="168">
        <v>17</v>
      </c>
      <c r="B45" s="169" t="s">
        <v>134</v>
      </c>
      <c r="C45" s="170" t="s">
        <v>135</v>
      </c>
      <c r="D45" s="171" t="s">
        <v>83</v>
      </c>
      <c r="E45" s="172">
        <v>2099.361</v>
      </c>
      <c r="F45" s="172">
        <v>0</v>
      </c>
      <c r="G45" s="173">
        <f>E45*F45</f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</v>
      </c>
      <c r="CB45" s="174">
        <v>1</v>
      </c>
      <c r="CZ45" s="145">
        <v>0</v>
      </c>
    </row>
    <row r="46" spans="1:104" ht="12.75">
      <c r="A46" s="168">
        <v>18</v>
      </c>
      <c r="B46" s="169" t="s">
        <v>136</v>
      </c>
      <c r="C46" s="170" t="s">
        <v>137</v>
      </c>
      <c r="D46" s="171" t="s">
        <v>83</v>
      </c>
      <c r="E46" s="172">
        <v>2099.361</v>
      </c>
      <c r="F46" s="172">
        <v>0</v>
      </c>
      <c r="G46" s="173">
        <f>E46*F46</f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1</v>
      </c>
      <c r="CB46" s="174">
        <v>1</v>
      </c>
      <c r="CZ46" s="145">
        <v>0.0739</v>
      </c>
    </row>
    <row r="47" spans="1:15" ht="22.5">
      <c r="A47" s="175"/>
      <c r="B47" s="177"/>
      <c r="C47" s="223" t="s">
        <v>138</v>
      </c>
      <c r="D47" s="224"/>
      <c r="E47" s="178">
        <v>1694.4875</v>
      </c>
      <c r="F47" s="179"/>
      <c r="G47" s="180"/>
      <c r="M47" s="176" t="s">
        <v>138</v>
      </c>
      <c r="O47" s="167"/>
    </row>
    <row r="48" spans="1:15" ht="22.5">
      <c r="A48" s="175"/>
      <c r="B48" s="177"/>
      <c r="C48" s="223" t="s">
        <v>88</v>
      </c>
      <c r="D48" s="224"/>
      <c r="E48" s="178">
        <v>339.3025</v>
      </c>
      <c r="F48" s="179"/>
      <c r="G48" s="180"/>
      <c r="M48" s="176" t="s">
        <v>88</v>
      </c>
      <c r="O48" s="167"/>
    </row>
    <row r="49" spans="1:15" ht="12.75">
      <c r="A49" s="175"/>
      <c r="B49" s="177"/>
      <c r="C49" s="223" t="s">
        <v>89</v>
      </c>
      <c r="D49" s="224"/>
      <c r="E49" s="178">
        <v>56.601</v>
      </c>
      <c r="F49" s="179"/>
      <c r="G49" s="180"/>
      <c r="M49" s="176" t="s">
        <v>89</v>
      </c>
      <c r="O49" s="167"/>
    </row>
    <row r="50" spans="1:15" ht="12.75">
      <c r="A50" s="175"/>
      <c r="B50" s="177"/>
      <c r="C50" s="223" t="s">
        <v>139</v>
      </c>
      <c r="D50" s="224"/>
      <c r="E50" s="178">
        <v>8.97</v>
      </c>
      <c r="F50" s="179"/>
      <c r="G50" s="180"/>
      <c r="M50" s="176" t="s">
        <v>139</v>
      </c>
      <c r="O50" s="167"/>
    </row>
    <row r="51" spans="1:104" ht="12.75">
      <c r="A51" s="168">
        <v>19</v>
      </c>
      <c r="B51" s="169" t="s">
        <v>140</v>
      </c>
      <c r="C51" s="170" t="s">
        <v>141</v>
      </c>
      <c r="D51" s="171" t="s">
        <v>142</v>
      </c>
      <c r="E51" s="172">
        <v>1232.3422</v>
      </c>
      <c r="F51" s="172">
        <v>0</v>
      </c>
      <c r="G51" s="173">
        <f>E51*F51</f>
        <v>0</v>
      </c>
      <c r="O51" s="167">
        <v>2</v>
      </c>
      <c r="AA51" s="145">
        <v>3</v>
      </c>
      <c r="AB51" s="145">
        <v>1</v>
      </c>
      <c r="AC51" s="145">
        <v>583417033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3</v>
      </c>
      <c r="CB51" s="174">
        <v>1</v>
      </c>
      <c r="CZ51" s="145">
        <v>1</v>
      </c>
    </row>
    <row r="52" spans="1:15" ht="12.75">
      <c r="A52" s="175"/>
      <c r="B52" s="177"/>
      <c r="C52" s="223" t="s">
        <v>143</v>
      </c>
      <c r="D52" s="224"/>
      <c r="E52" s="178">
        <v>560.5466</v>
      </c>
      <c r="F52" s="179"/>
      <c r="G52" s="180"/>
      <c r="M52" s="176" t="s">
        <v>143</v>
      </c>
      <c r="O52" s="167"/>
    </row>
    <row r="53" spans="1:15" ht="12.75">
      <c r="A53" s="175"/>
      <c r="B53" s="177"/>
      <c r="C53" s="223" t="s">
        <v>144</v>
      </c>
      <c r="D53" s="224"/>
      <c r="E53" s="178">
        <v>671.7955</v>
      </c>
      <c r="F53" s="179"/>
      <c r="G53" s="180"/>
      <c r="M53" s="176" t="s">
        <v>144</v>
      </c>
      <c r="O53" s="167"/>
    </row>
    <row r="54" spans="1:104" ht="22.5">
      <c r="A54" s="168">
        <v>20</v>
      </c>
      <c r="B54" s="169" t="s">
        <v>145</v>
      </c>
      <c r="C54" s="170" t="s">
        <v>199</v>
      </c>
      <c r="D54" s="171" t="s">
        <v>83</v>
      </c>
      <c r="E54" s="172">
        <v>2119</v>
      </c>
      <c r="F54" s="172">
        <v>0</v>
      </c>
      <c r="G54" s="173">
        <f>E54*F54</f>
        <v>0</v>
      </c>
      <c r="O54" s="167">
        <v>2</v>
      </c>
      <c r="AA54" s="145">
        <v>3</v>
      </c>
      <c r="AB54" s="145">
        <v>1</v>
      </c>
      <c r="AC54" s="145">
        <v>59245283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3</v>
      </c>
      <c r="CB54" s="174">
        <v>1</v>
      </c>
      <c r="CZ54" s="145">
        <v>0.152</v>
      </c>
    </row>
    <row r="55" spans="1:57" ht="12.75">
      <c r="A55" s="181"/>
      <c r="B55" s="182" t="s">
        <v>78</v>
      </c>
      <c r="C55" s="183" t="str">
        <f>CONCATENATE(B41," ",C41)</f>
        <v>5 Komunikace</v>
      </c>
      <c r="D55" s="184"/>
      <c r="E55" s="185"/>
      <c r="F55" s="186"/>
      <c r="G55" s="187">
        <f>SUM(G41:G54)</f>
        <v>0</v>
      </c>
      <c r="O55" s="167">
        <v>4</v>
      </c>
      <c r="BA55" s="188">
        <f>SUM(BA41:BA54)</f>
        <v>0</v>
      </c>
      <c r="BB55" s="188">
        <f>SUM(BB41:BB54)</f>
        <v>0</v>
      </c>
      <c r="BC55" s="188">
        <f>SUM(BC41:BC54)</f>
        <v>0</v>
      </c>
      <c r="BD55" s="188">
        <f>SUM(BD41:BD54)</f>
        <v>0</v>
      </c>
      <c r="BE55" s="188">
        <f>SUM(BE41:BE54)</f>
        <v>0</v>
      </c>
    </row>
    <row r="56" spans="1:15" ht="12.75">
      <c r="A56" s="160" t="s">
        <v>74</v>
      </c>
      <c r="B56" s="161" t="s">
        <v>146</v>
      </c>
      <c r="C56" s="162" t="s">
        <v>147</v>
      </c>
      <c r="D56" s="163"/>
      <c r="E56" s="164"/>
      <c r="F56" s="164"/>
      <c r="G56" s="165"/>
      <c r="H56" s="166"/>
      <c r="I56" s="166"/>
      <c r="O56" s="167">
        <v>1</v>
      </c>
    </row>
    <row r="57" spans="1:104" ht="12.75">
      <c r="A57" s="168">
        <v>21</v>
      </c>
      <c r="B57" s="169" t="s">
        <v>148</v>
      </c>
      <c r="C57" s="170" t="s">
        <v>149</v>
      </c>
      <c r="D57" s="171" t="s">
        <v>150</v>
      </c>
      <c r="E57" s="172">
        <v>1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1</v>
      </c>
      <c r="CZ57" s="145">
        <v>0.2459</v>
      </c>
    </row>
    <row r="58" spans="1:104" ht="12.75">
      <c r="A58" s="168">
        <v>22</v>
      </c>
      <c r="B58" s="169" t="s">
        <v>151</v>
      </c>
      <c r="C58" s="170" t="s">
        <v>152</v>
      </c>
      <c r="D58" s="171" t="s">
        <v>94</v>
      </c>
      <c r="E58" s="172">
        <v>46.88</v>
      </c>
      <c r="F58" s="172">
        <v>0</v>
      </c>
      <c r="G58" s="173">
        <f>E58*F58</f>
        <v>0</v>
      </c>
      <c r="O58" s="167">
        <v>2</v>
      </c>
      <c r="AA58" s="145">
        <v>1</v>
      </c>
      <c r="AB58" s="145">
        <v>1</v>
      </c>
      <c r="AC58" s="145">
        <v>1</v>
      </c>
      <c r="AZ58" s="145">
        <v>1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1</v>
      </c>
      <c r="CZ58" s="145">
        <v>0.02755</v>
      </c>
    </row>
    <row r="59" spans="1:15" ht="12.75">
      <c r="A59" s="175"/>
      <c r="B59" s="177"/>
      <c r="C59" s="223" t="s">
        <v>153</v>
      </c>
      <c r="D59" s="224"/>
      <c r="E59" s="178">
        <v>46.88</v>
      </c>
      <c r="F59" s="179"/>
      <c r="G59" s="180"/>
      <c r="M59" s="176" t="s">
        <v>153</v>
      </c>
      <c r="O59" s="167"/>
    </row>
    <row r="60" spans="1:104" ht="12.75">
      <c r="A60" s="168">
        <v>23</v>
      </c>
      <c r="B60" s="169" t="s">
        <v>154</v>
      </c>
      <c r="C60" s="170" t="s">
        <v>155</v>
      </c>
      <c r="D60" s="171" t="s">
        <v>94</v>
      </c>
      <c r="E60" s="172">
        <v>898.68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1</v>
      </c>
      <c r="CZ60" s="145">
        <v>0.13612</v>
      </c>
    </row>
    <row r="61" spans="1:15" ht="22.5">
      <c r="A61" s="175"/>
      <c r="B61" s="177"/>
      <c r="C61" s="223" t="s">
        <v>95</v>
      </c>
      <c r="D61" s="224"/>
      <c r="E61" s="178">
        <v>266.7</v>
      </c>
      <c r="F61" s="179"/>
      <c r="G61" s="180"/>
      <c r="M61" s="176" t="s">
        <v>95</v>
      </c>
      <c r="O61" s="167"/>
    </row>
    <row r="62" spans="1:15" ht="22.5">
      <c r="A62" s="175"/>
      <c r="B62" s="177"/>
      <c r="C62" s="223" t="s">
        <v>156</v>
      </c>
      <c r="D62" s="224"/>
      <c r="E62" s="178">
        <v>196.44</v>
      </c>
      <c r="F62" s="179"/>
      <c r="G62" s="180"/>
      <c r="M62" s="176" t="s">
        <v>156</v>
      </c>
      <c r="O62" s="167"/>
    </row>
    <row r="63" spans="1:15" ht="22.5">
      <c r="A63" s="175"/>
      <c r="B63" s="177"/>
      <c r="C63" s="223" t="s">
        <v>97</v>
      </c>
      <c r="D63" s="224"/>
      <c r="E63" s="178">
        <v>233.85</v>
      </c>
      <c r="F63" s="179"/>
      <c r="G63" s="180"/>
      <c r="M63" s="176" t="s">
        <v>97</v>
      </c>
      <c r="O63" s="167"/>
    </row>
    <row r="64" spans="1:15" ht="12.75">
      <c r="A64" s="175"/>
      <c r="B64" s="177"/>
      <c r="C64" s="223" t="s">
        <v>157</v>
      </c>
      <c r="D64" s="224"/>
      <c r="E64" s="178">
        <v>201.69</v>
      </c>
      <c r="F64" s="179"/>
      <c r="G64" s="180"/>
      <c r="M64" s="176" t="s">
        <v>157</v>
      </c>
      <c r="O64" s="167"/>
    </row>
    <row r="65" spans="1:104" ht="12.75">
      <c r="A65" s="168">
        <v>24</v>
      </c>
      <c r="B65" s="169" t="s">
        <v>158</v>
      </c>
      <c r="C65" s="170" t="s">
        <v>159</v>
      </c>
      <c r="D65" s="171" t="s">
        <v>150</v>
      </c>
      <c r="E65" s="172">
        <v>1</v>
      </c>
      <c r="F65" s="172">
        <v>0</v>
      </c>
      <c r="G65" s="173">
        <f>E65*F65</f>
        <v>0</v>
      </c>
      <c r="O65" s="167">
        <v>2</v>
      </c>
      <c r="AA65" s="145">
        <v>3</v>
      </c>
      <c r="AB65" s="145">
        <v>1</v>
      </c>
      <c r="AC65" s="145">
        <v>40445220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3</v>
      </c>
      <c r="CB65" s="174">
        <v>1</v>
      </c>
      <c r="CZ65" s="145">
        <v>0.0051</v>
      </c>
    </row>
    <row r="66" spans="1:104" ht="12.75">
      <c r="A66" s="168">
        <v>25</v>
      </c>
      <c r="B66" s="169" t="s">
        <v>160</v>
      </c>
      <c r="C66" s="170" t="s">
        <v>161</v>
      </c>
      <c r="D66" s="171" t="s">
        <v>150</v>
      </c>
      <c r="E66" s="172">
        <v>903</v>
      </c>
      <c r="F66" s="172">
        <v>0</v>
      </c>
      <c r="G66" s="173">
        <f>E66*F66</f>
        <v>0</v>
      </c>
      <c r="O66" s="167">
        <v>2</v>
      </c>
      <c r="AA66" s="145">
        <v>3</v>
      </c>
      <c r="AB66" s="145">
        <v>1</v>
      </c>
      <c r="AC66" s="145">
        <v>59217410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3</v>
      </c>
      <c r="CB66" s="174">
        <v>1</v>
      </c>
      <c r="CZ66" s="145">
        <v>0.055</v>
      </c>
    </row>
    <row r="67" spans="1:57" ht="12.75">
      <c r="A67" s="181"/>
      <c r="B67" s="182" t="s">
        <v>78</v>
      </c>
      <c r="C67" s="183" t="str">
        <f>CONCATENATE(B56," ",C56)</f>
        <v>91 Doplňující práce na komunikaci</v>
      </c>
      <c r="D67" s="184"/>
      <c r="E67" s="185"/>
      <c r="F67" s="186"/>
      <c r="G67" s="187">
        <f>SUM(G56:G66)</f>
        <v>0</v>
      </c>
      <c r="O67" s="167">
        <v>4</v>
      </c>
      <c r="BA67" s="188">
        <f>SUM(BA56:BA66)</f>
        <v>0</v>
      </c>
      <c r="BB67" s="188">
        <f>SUM(BB56:BB66)</f>
        <v>0</v>
      </c>
      <c r="BC67" s="188">
        <f>SUM(BC56:BC66)</f>
        <v>0</v>
      </c>
      <c r="BD67" s="188">
        <f>SUM(BD56:BD66)</f>
        <v>0</v>
      </c>
      <c r="BE67" s="188">
        <f>SUM(BE56:BE66)</f>
        <v>0</v>
      </c>
    </row>
    <row r="68" spans="1:15" ht="12.75">
      <c r="A68" s="160" t="s">
        <v>74</v>
      </c>
      <c r="B68" s="161" t="s">
        <v>162</v>
      </c>
      <c r="C68" s="162" t="s">
        <v>163</v>
      </c>
      <c r="D68" s="163"/>
      <c r="E68" s="164"/>
      <c r="F68" s="164"/>
      <c r="G68" s="165"/>
      <c r="H68" s="166"/>
      <c r="I68" s="166"/>
      <c r="O68" s="167">
        <v>1</v>
      </c>
    </row>
    <row r="69" spans="1:104" ht="12.75">
      <c r="A69" s="168">
        <v>26</v>
      </c>
      <c r="B69" s="169" t="s">
        <v>164</v>
      </c>
      <c r="C69" s="170" t="s">
        <v>165</v>
      </c>
      <c r="D69" s="171" t="s">
        <v>77</v>
      </c>
      <c r="E69" s="172"/>
      <c r="F69" s="172">
        <v>0</v>
      </c>
      <c r="G69" s="173" t="s">
        <v>200</v>
      </c>
      <c r="O69" s="167">
        <v>2</v>
      </c>
      <c r="AA69" s="145">
        <v>1</v>
      </c>
      <c r="AB69" s="145">
        <v>1</v>
      </c>
      <c r="AC69" s="145">
        <v>1</v>
      </c>
      <c r="AZ69" s="145">
        <v>1</v>
      </c>
      <c r="BA69" s="145" t="str">
        <f>IF(AZ69=1,G69,0)</f>
        <v>není součástí akce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1</v>
      </c>
      <c r="CZ69" s="145">
        <v>0</v>
      </c>
    </row>
    <row r="70" spans="1:104" ht="12.75">
      <c r="A70" s="168">
        <v>27</v>
      </c>
      <c r="B70" s="169" t="s">
        <v>166</v>
      </c>
      <c r="C70" s="170" t="s">
        <v>167</v>
      </c>
      <c r="D70" s="171" t="s">
        <v>150</v>
      </c>
      <c r="E70" s="172"/>
      <c r="F70" s="172">
        <v>0</v>
      </c>
      <c r="G70" s="173" t="s">
        <v>200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 t="str">
        <f>IF(AZ70=1,G70,0)</f>
        <v>není součástí akce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1</v>
      </c>
      <c r="CB70" s="174">
        <v>1</v>
      </c>
      <c r="CZ70" s="145">
        <v>0.39344</v>
      </c>
    </row>
    <row r="71" spans="1:104" ht="12.75">
      <c r="A71" s="168">
        <v>28</v>
      </c>
      <c r="B71" s="169" t="s">
        <v>168</v>
      </c>
      <c r="C71" s="170" t="s">
        <v>169</v>
      </c>
      <c r="D71" s="171" t="s">
        <v>150</v>
      </c>
      <c r="E71" s="172"/>
      <c r="F71" s="172">
        <v>0</v>
      </c>
      <c r="G71" s="173" t="s">
        <v>200</v>
      </c>
      <c r="O71" s="167">
        <v>2</v>
      </c>
      <c r="AA71" s="145">
        <v>3</v>
      </c>
      <c r="AB71" s="145">
        <v>1</v>
      </c>
      <c r="AC71" s="145">
        <v>59228249</v>
      </c>
      <c r="AZ71" s="145">
        <v>1</v>
      </c>
      <c r="BA71" s="145" t="str">
        <f>IF(AZ71=1,G71,0)</f>
        <v>není součástí akce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3</v>
      </c>
      <c r="CB71" s="174">
        <v>1</v>
      </c>
      <c r="CZ71" s="145">
        <v>0.125</v>
      </c>
    </row>
    <row r="72" spans="1:104" ht="12.75">
      <c r="A72" s="168">
        <v>29</v>
      </c>
      <c r="B72" s="169" t="s">
        <v>170</v>
      </c>
      <c r="C72" s="170" t="s">
        <v>171</v>
      </c>
      <c r="D72" s="171" t="s">
        <v>150</v>
      </c>
      <c r="E72" s="172"/>
      <c r="F72" s="172">
        <v>0</v>
      </c>
      <c r="G72" s="173" t="s">
        <v>200</v>
      </c>
      <c r="O72" s="167">
        <v>2</v>
      </c>
      <c r="AA72" s="145">
        <v>3</v>
      </c>
      <c r="AB72" s="145">
        <v>1</v>
      </c>
      <c r="AC72" s="145" t="s">
        <v>170</v>
      </c>
      <c r="AZ72" s="145">
        <v>1</v>
      </c>
      <c r="BA72" s="145" t="str">
        <f>IF(AZ72=1,G72,0)</f>
        <v>není součástí akce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3</v>
      </c>
      <c r="CB72" s="174">
        <v>1</v>
      </c>
      <c r="CZ72" s="145">
        <v>0.345</v>
      </c>
    </row>
    <row r="73" spans="1:57" ht="12.75">
      <c r="A73" s="181"/>
      <c r="B73" s="182" t="s">
        <v>78</v>
      </c>
      <c r="C73" s="183" t="str">
        <f>CONCATENATE(B68," ",C68)</f>
        <v>93 Dokončovací práce inženýrskách staveb</v>
      </c>
      <c r="D73" s="184"/>
      <c r="E73" s="185"/>
      <c r="F73" s="186"/>
      <c r="G73" s="173" t="s">
        <v>200</v>
      </c>
      <c r="O73" s="167">
        <v>4</v>
      </c>
      <c r="BA73" s="188">
        <f>SUM(BA68:BA72)</f>
        <v>0</v>
      </c>
      <c r="BB73" s="188">
        <f>SUM(BB68:BB72)</f>
        <v>0</v>
      </c>
      <c r="BC73" s="188">
        <f>SUM(BC68:BC72)</f>
        <v>0</v>
      </c>
      <c r="BD73" s="188">
        <f>SUM(BD68:BD72)</f>
        <v>0</v>
      </c>
      <c r="BE73" s="188">
        <f>SUM(BE68:BE72)</f>
        <v>0</v>
      </c>
    </row>
    <row r="74" spans="1:15" ht="12.75">
      <c r="A74" s="160" t="s">
        <v>74</v>
      </c>
      <c r="B74" s="161" t="s">
        <v>172</v>
      </c>
      <c r="C74" s="162" t="s">
        <v>173</v>
      </c>
      <c r="D74" s="163"/>
      <c r="E74" s="164"/>
      <c r="F74" s="164"/>
      <c r="G74" s="165"/>
      <c r="H74" s="166"/>
      <c r="I74" s="166"/>
      <c r="O74" s="167">
        <v>1</v>
      </c>
    </row>
    <row r="75" spans="1:104" ht="12.75">
      <c r="A75" s="168">
        <v>30</v>
      </c>
      <c r="B75" s="169" t="s">
        <v>174</v>
      </c>
      <c r="C75" s="170" t="s">
        <v>175</v>
      </c>
      <c r="D75" s="171" t="s">
        <v>150</v>
      </c>
      <c r="E75" s="172">
        <v>1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1</v>
      </c>
      <c r="CZ75" s="145">
        <v>0</v>
      </c>
    </row>
    <row r="76" spans="1:57" ht="12.75">
      <c r="A76" s="181"/>
      <c r="B76" s="182" t="s">
        <v>78</v>
      </c>
      <c r="C76" s="183" t="str">
        <f>CONCATENATE(B74," ",C74)</f>
        <v>96 Bourání konstrukcí</v>
      </c>
      <c r="D76" s="184"/>
      <c r="E76" s="185"/>
      <c r="F76" s="186"/>
      <c r="G76" s="187">
        <f>SUM(G74:G75)</f>
        <v>0</v>
      </c>
      <c r="O76" s="167">
        <v>4</v>
      </c>
      <c r="BA76" s="188">
        <f>SUM(BA74:BA75)</f>
        <v>0</v>
      </c>
      <c r="BB76" s="188">
        <f>SUM(BB74:BB75)</f>
        <v>0</v>
      </c>
      <c r="BC76" s="188">
        <f>SUM(BC74:BC75)</f>
        <v>0</v>
      </c>
      <c r="BD76" s="188">
        <f>SUM(BD74:BD75)</f>
        <v>0</v>
      </c>
      <c r="BE76" s="188">
        <f>SUM(BE74:BE75)</f>
        <v>0</v>
      </c>
    </row>
    <row r="77" spans="1:15" ht="12.75">
      <c r="A77" s="160" t="s">
        <v>74</v>
      </c>
      <c r="B77" s="161" t="s">
        <v>176</v>
      </c>
      <c r="C77" s="162" t="s">
        <v>177</v>
      </c>
      <c r="D77" s="163"/>
      <c r="E77" s="164"/>
      <c r="F77" s="164"/>
      <c r="G77" s="165"/>
      <c r="H77" s="166"/>
      <c r="I77" s="166"/>
      <c r="O77" s="167">
        <v>1</v>
      </c>
    </row>
    <row r="78" spans="1:104" ht="12.75">
      <c r="A78" s="168">
        <v>31</v>
      </c>
      <c r="B78" s="169" t="s">
        <v>178</v>
      </c>
      <c r="C78" s="170" t="s">
        <v>179</v>
      </c>
      <c r="D78" s="171" t="s">
        <v>180</v>
      </c>
      <c r="E78" s="172">
        <v>1891.8666835</v>
      </c>
      <c r="F78" s="172">
        <v>0</v>
      </c>
      <c r="G78" s="173">
        <f>E78*F78</f>
        <v>0</v>
      </c>
      <c r="O78" s="167">
        <v>2</v>
      </c>
      <c r="AA78" s="145">
        <v>7</v>
      </c>
      <c r="AB78" s="145">
        <v>1</v>
      </c>
      <c r="AC78" s="145">
        <v>2</v>
      </c>
      <c r="AZ78" s="145">
        <v>1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7</v>
      </c>
      <c r="CB78" s="174">
        <v>1</v>
      </c>
      <c r="CZ78" s="145">
        <v>0</v>
      </c>
    </row>
    <row r="79" spans="1:57" ht="12.75">
      <c r="A79" s="181"/>
      <c r="B79" s="182" t="s">
        <v>78</v>
      </c>
      <c r="C79" s="183" t="str">
        <f>CONCATENATE(B77," ",C77)</f>
        <v>99 Staveništní přesun hmot</v>
      </c>
      <c r="D79" s="184"/>
      <c r="E79" s="185"/>
      <c r="F79" s="186"/>
      <c r="G79" s="187">
        <f>SUM(G77:G78)</f>
        <v>0</v>
      </c>
      <c r="O79" s="167">
        <v>4</v>
      </c>
      <c r="BA79" s="188">
        <f>SUM(BA77:BA78)</f>
        <v>0</v>
      </c>
      <c r="BB79" s="188">
        <f>SUM(BB77:BB78)</f>
        <v>0</v>
      </c>
      <c r="BC79" s="188">
        <f>SUM(BC77:BC78)</f>
        <v>0</v>
      </c>
      <c r="BD79" s="188">
        <f>SUM(BD77:BD78)</f>
        <v>0</v>
      </c>
      <c r="BE79" s="188">
        <f>SUM(BE77:BE78)</f>
        <v>0</v>
      </c>
    </row>
    <row r="80" spans="1:15" ht="12.75">
      <c r="A80" s="160" t="s">
        <v>74</v>
      </c>
      <c r="B80" s="161" t="s">
        <v>181</v>
      </c>
      <c r="C80" s="162" t="s">
        <v>182</v>
      </c>
      <c r="D80" s="163"/>
      <c r="E80" s="164"/>
      <c r="F80" s="164"/>
      <c r="G80" s="165"/>
      <c r="H80" s="166"/>
      <c r="I80" s="166"/>
      <c r="O80" s="167">
        <v>1</v>
      </c>
    </row>
    <row r="81" spans="1:104" ht="12.75">
      <c r="A81" s="168">
        <v>35</v>
      </c>
      <c r="B81" s="169" t="s">
        <v>183</v>
      </c>
      <c r="C81" s="170" t="s">
        <v>184</v>
      </c>
      <c r="D81" s="171" t="s">
        <v>180</v>
      </c>
      <c r="E81" s="172">
        <v>1802.2128</v>
      </c>
      <c r="F81" s="172">
        <v>0</v>
      </c>
      <c r="G81" s="173">
        <f>E81*F81</f>
        <v>0</v>
      </c>
      <c r="O81" s="167">
        <v>2</v>
      </c>
      <c r="AA81" s="145">
        <v>1</v>
      </c>
      <c r="AB81" s="145">
        <v>10</v>
      </c>
      <c r="AC81" s="145">
        <v>10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1</v>
      </c>
      <c r="CB81" s="174">
        <v>10</v>
      </c>
      <c r="CZ81" s="145">
        <v>0</v>
      </c>
    </row>
    <row r="82" spans="1:104" ht="12.75">
      <c r="A82" s="168">
        <v>36</v>
      </c>
      <c r="B82" s="169" t="s">
        <v>185</v>
      </c>
      <c r="C82" s="170" t="s">
        <v>186</v>
      </c>
      <c r="D82" s="171" t="s">
        <v>180</v>
      </c>
      <c r="E82" s="172">
        <v>1206.0539</v>
      </c>
      <c r="F82" s="172">
        <v>0</v>
      </c>
      <c r="G82" s="173">
        <f>E82*F82</f>
        <v>0</v>
      </c>
      <c r="O82" s="167">
        <v>2</v>
      </c>
      <c r="AA82" s="145">
        <v>1</v>
      </c>
      <c r="AB82" s="145">
        <v>3</v>
      </c>
      <c r="AC82" s="145">
        <v>3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3</v>
      </c>
      <c r="CZ82" s="145">
        <v>0</v>
      </c>
    </row>
    <row r="83" spans="1:104" ht="12.75">
      <c r="A83" s="168">
        <v>37</v>
      </c>
      <c r="B83" s="169" t="s">
        <v>187</v>
      </c>
      <c r="C83" s="170" t="s">
        <v>188</v>
      </c>
      <c r="D83" s="171" t="s">
        <v>180</v>
      </c>
      <c r="E83" s="172">
        <v>596.1589</v>
      </c>
      <c r="F83" s="172">
        <v>0</v>
      </c>
      <c r="G83" s="173">
        <f>E83*F83</f>
        <v>0</v>
      </c>
      <c r="O83" s="167">
        <v>2</v>
      </c>
      <c r="AA83" s="145">
        <v>1</v>
      </c>
      <c r="AB83" s="145">
        <v>3</v>
      </c>
      <c r="AC83" s="145">
        <v>3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4">
        <v>1</v>
      </c>
      <c r="CB83" s="174">
        <v>3</v>
      </c>
      <c r="CZ83" s="145">
        <v>0</v>
      </c>
    </row>
    <row r="84" spans="1:57" ht="12.75">
      <c r="A84" s="181"/>
      <c r="B84" s="182" t="s">
        <v>78</v>
      </c>
      <c r="C84" s="183" t="str">
        <f>CONCATENATE(B80," ",C80)</f>
        <v>D96 Přesuny suti a vybouraných hmot</v>
      </c>
      <c r="D84" s="184"/>
      <c r="E84" s="185"/>
      <c r="F84" s="186"/>
      <c r="G84" s="187">
        <f>SUM(G80:G83)</f>
        <v>0</v>
      </c>
      <c r="O84" s="167">
        <v>4</v>
      </c>
      <c r="BA84" s="188">
        <f>SUM(BA80:BA83)</f>
        <v>0</v>
      </c>
      <c r="BB84" s="188">
        <f>SUM(BB80:BB83)</f>
        <v>0</v>
      </c>
      <c r="BC84" s="188">
        <f>SUM(BC80:BC83)</f>
        <v>0</v>
      </c>
      <c r="BD84" s="188">
        <f>SUM(BD80:BD83)</f>
        <v>0</v>
      </c>
      <c r="BE84" s="188">
        <f>SUM(BE80:BE83)</f>
        <v>0</v>
      </c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spans="1:7" ht="12.75">
      <c r="A108" s="189"/>
      <c r="B108" s="189"/>
      <c r="C108" s="189"/>
      <c r="D108" s="189"/>
      <c r="E108" s="189"/>
      <c r="F108" s="189"/>
      <c r="G108" s="189"/>
    </row>
    <row r="109" spans="1:7" ht="12.75">
      <c r="A109" s="189"/>
      <c r="B109" s="189"/>
      <c r="C109" s="189"/>
      <c r="D109" s="189"/>
      <c r="E109" s="189"/>
      <c r="F109" s="189"/>
      <c r="G109" s="189"/>
    </row>
    <row r="110" spans="1:7" ht="12.75">
      <c r="A110" s="189"/>
      <c r="B110" s="189"/>
      <c r="C110" s="189"/>
      <c r="D110" s="189"/>
      <c r="E110" s="189"/>
      <c r="F110" s="189"/>
      <c r="G110" s="189"/>
    </row>
    <row r="111" spans="1:7" ht="12.75">
      <c r="A111" s="189"/>
      <c r="B111" s="189"/>
      <c r="C111" s="189"/>
      <c r="D111" s="189"/>
      <c r="E111" s="189"/>
      <c r="F111" s="189"/>
      <c r="G111" s="189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spans="1:2" ht="12.75">
      <c r="A143" s="190"/>
      <c r="B143" s="190"/>
    </row>
    <row r="144" spans="1:7" ht="12.75">
      <c r="A144" s="189"/>
      <c r="B144" s="189"/>
      <c r="C144" s="192"/>
      <c r="D144" s="192"/>
      <c r="E144" s="193"/>
      <c r="F144" s="192"/>
      <c r="G144" s="194"/>
    </row>
    <row r="145" spans="1:7" ht="12.75">
      <c r="A145" s="195"/>
      <c r="B145" s="195"/>
      <c r="C145" s="189"/>
      <c r="D145" s="189"/>
      <c r="E145" s="196"/>
      <c r="F145" s="189"/>
      <c r="G145" s="189"/>
    </row>
    <row r="146" spans="1:7" ht="12.75">
      <c r="A146" s="189"/>
      <c r="B146" s="189"/>
      <c r="C146" s="189"/>
      <c r="D146" s="189"/>
      <c r="E146" s="196"/>
      <c r="F146" s="189"/>
      <c r="G146" s="189"/>
    </row>
    <row r="147" spans="1:7" ht="12.75">
      <c r="A147" s="189"/>
      <c r="B147" s="189"/>
      <c r="C147" s="189"/>
      <c r="D147" s="189"/>
      <c r="E147" s="196"/>
      <c r="F147" s="189"/>
      <c r="G147" s="189"/>
    </row>
    <row r="148" spans="1:7" ht="12.75">
      <c r="A148" s="189"/>
      <c r="B148" s="189"/>
      <c r="C148" s="189"/>
      <c r="D148" s="189"/>
      <c r="E148" s="196"/>
      <c r="F148" s="189"/>
      <c r="G148" s="189"/>
    </row>
    <row r="149" spans="1:7" ht="12.75">
      <c r="A149" s="189"/>
      <c r="B149" s="189"/>
      <c r="C149" s="189"/>
      <c r="D149" s="189"/>
      <c r="E149" s="196"/>
      <c r="F149" s="189"/>
      <c r="G149" s="189"/>
    </row>
    <row r="150" spans="1:7" ht="12.75">
      <c r="A150" s="189"/>
      <c r="B150" s="189"/>
      <c r="C150" s="189"/>
      <c r="D150" s="189"/>
      <c r="E150" s="196"/>
      <c r="F150" s="189"/>
      <c r="G150" s="189"/>
    </row>
    <row r="151" spans="1:7" ht="12.75">
      <c r="A151" s="189"/>
      <c r="B151" s="189"/>
      <c r="C151" s="189"/>
      <c r="D151" s="189"/>
      <c r="E151" s="196"/>
      <c r="F151" s="189"/>
      <c r="G151" s="189"/>
    </row>
    <row r="152" spans="1:7" ht="12.75">
      <c r="A152" s="189"/>
      <c r="B152" s="189"/>
      <c r="C152" s="189"/>
      <c r="D152" s="189"/>
      <c r="E152" s="196"/>
      <c r="F152" s="189"/>
      <c r="G152" s="189"/>
    </row>
    <row r="153" spans="1:7" ht="12.75">
      <c r="A153" s="189"/>
      <c r="B153" s="189"/>
      <c r="C153" s="189"/>
      <c r="D153" s="189"/>
      <c r="E153" s="196"/>
      <c r="F153" s="189"/>
      <c r="G153" s="189"/>
    </row>
    <row r="154" spans="1:7" ht="12.75">
      <c r="A154" s="189"/>
      <c r="B154" s="189"/>
      <c r="C154" s="189"/>
      <c r="D154" s="189"/>
      <c r="E154" s="196"/>
      <c r="F154" s="189"/>
      <c r="G154" s="189"/>
    </row>
    <row r="155" spans="1:7" ht="12.75">
      <c r="A155" s="189"/>
      <c r="B155" s="189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</sheetData>
  <sheetProtection/>
  <mergeCells count="34">
    <mergeCell ref="C61:D61"/>
    <mergeCell ref="C62:D62"/>
    <mergeCell ref="C50:D50"/>
    <mergeCell ref="C52:D52"/>
    <mergeCell ref="C53:D53"/>
    <mergeCell ref="C59:D59"/>
    <mergeCell ref="C26:D26"/>
    <mergeCell ref="C30:D30"/>
    <mergeCell ref="C63:D63"/>
    <mergeCell ref="C64:D64"/>
    <mergeCell ref="C38:D38"/>
    <mergeCell ref="C43:D43"/>
    <mergeCell ref="C44:D44"/>
    <mergeCell ref="C47:D47"/>
    <mergeCell ref="C48:D48"/>
    <mergeCell ref="C49:D49"/>
    <mergeCell ref="C32:D32"/>
    <mergeCell ref="C34:D34"/>
    <mergeCell ref="C15:D15"/>
    <mergeCell ref="C16:D16"/>
    <mergeCell ref="C17:D17"/>
    <mergeCell ref="C19:D19"/>
    <mergeCell ref="C20:D20"/>
    <mergeCell ref="C21:D21"/>
    <mergeCell ref="C22:D22"/>
    <mergeCell ref="C24:D24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Lenka Jaskulova</cp:lastModifiedBy>
  <dcterms:created xsi:type="dcterms:W3CDTF">2012-10-09T18:04:41Z</dcterms:created>
  <dcterms:modified xsi:type="dcterms:W3CDTF">2012-10-20T16:13:46Z</dcterms:modified>
  <cp:category/>
  <cp:version/>
  <cp:contentType/>
  <cp:contentStatus/>
</cp:coreProperties>
</file>