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585" windowHeight="12885" activeTab="3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<sst xmlns="http://schemas.openxmlformats.org/spreadsheetml/2006/main" count="172" uniqueCount="111">
  <si>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</si>
  <si>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</si>
  <si>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</si>
  <si>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</si>
  <si>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</si>
  <si>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</si>
  <si>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</si>
  <si>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</si>
  <si>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</si>
  <si>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</si>
  <si>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</si>
  <si>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</si>
  <si>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</si>
  <si>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</si>
  <si>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</si>
  <si>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</si>
  <si>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</si>
  <si>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</si>
  <si>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</si>
  <si>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</si>
  <si>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</si>
  <si>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</si>
  <si>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</si>
  <si>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</si>
  <si>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</si>
  <si>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</si>
  <si>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</si>
  <si>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</si>
  <si>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</si>
  <si>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</si>
  <si>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</si>
  <si>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</si>
  <si>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</si>
  <si>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</si>
  <si>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</si>
  <si>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</si>
  <si>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</si>
  <si>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</si>
  <si>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</si>
  <si>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</si>
  <si>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</si>
  <si>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</si>
  <si>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</si>
  <si>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</si>
  <si>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</si>
  <si>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</si>
  <si>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</si>
  <si>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</si>
  <si>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</si>
  <si>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</si>
  <si>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</si>
  <si>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</si>
  <si>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</si>
  <si>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</si>
  <si>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</si>
  <si>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</si>
  <si>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</si>
  <si>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</si>
  <si>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</si>
  <si>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</si>
  <si>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</si>
  <si>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</si>
  <si>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</si>
  <si>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</si>
  <si>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</si>
  <si>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</si>
  <si>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</si>
  <si>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</si>
  <si>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</si>
  <si>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</si>
  <si>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</si>
  <si>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</si>
  <si>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</si>
  <si>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</si>
  <si>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</si>
  <si>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</si>
  <si>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</si>
  <si>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</si>
  <si>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</si>
  <si>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</si>
  <si>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</si>
  <si>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</si>
  <si>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</si>
  <si>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PES 17</t>
  </si>
  <si>
    <t>Sklad vzorků hornin p.č.1738/10, ul.Studentská</t>
  </si>
  <si>
    <t>01</t>
  </si>
  <si>
    <t>VZT</t>
  </si>
  <si>
    <t>D08</t>
  </si>
  <si>
    <t>Vzduchotechnické potrubí</t>
  </si>
  <si>
    <t>240 08-0176</t>
  </si>
  <si>
    <t>Montáž potrubí kruhové sk.III PM 120319 D 250</t>
  </si>
  <si>
    <t>m</t>
  </si>
  <si>
    <t>1/1</t>
  </si>
  <si>
    <t>dodávka</t>
  </si>
  <si>
    <t>Potrubí DN 250</t>
  </si>
  <si>
    <t>dod+mtž</t>
  </si>
  <si>
    <t>Gravitační žaluzie</t>
  </si>
  <si>
    <t>ks</t>
  </si>
  <si>
    <t>Propojení na stávající potrubí</t>
  </si>
  <si>
    <t>Izolace potrubí Mirelon tl.20</t>
  </si>
  <si>
    <t>m2</t>
  </si>
  <si>
    <t>%</t>
  </si>
  <si>
    <t>*Dopravné</t>
  </si>
  <si>
    <t>CÚ 2012/1</t>
  </si>
  <si>
    <t>Ústav Geoniky AV ČR, Ostrava</t>
  </si>
  <si>
    <t>Stavební řemesla s.r.o. Ostrava</t>
  </si>
  <si>
    <t xml:space="preserve">GZS                                     </t>
  </si>
  <si>
    <t>DPH 20%</t>
  </si>
  <si>
    <t>DPH ze specifikací 14%</t>
  </si>
  <si>
    <t>DPH ze specifikací 20%</t>
  </si>
  <si>
    <t>Protidešťová žaluzie DN 250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</si>
</sst>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</numFmts>
  <fonts count="30">
    <font>
      <sz val="10"/>
      <name val="Arial CE"/>
      <family val="0"/>
    </font>
    <font>
      <sz val="11"/>
      <color indexed="8"/>
      <name val="Calibri"/>
      <family val="2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8" fillId="0" borderId="1" applyNumberFormat="0" applyFill="0" applyAlignment="0" applyProtection="0"/>
    <xf numFmtId="4" fontId="0" fillId="0" borderId="0" applyBorder="0" applyProtection="0">
      <alignment/>
    </xf>
    <xf numFmtId="4" fontId="0" fillId="5" borderId="0">
      <alignment/>
      <protection/>
    </xf>
    <xf numFmtId="49" fontId="2" fillId="5" borderId="0">
      <alignment horizontal="right"/>
      <protection/>
    </xf>
    <xf numFmtId="49" fontId="3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4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5" borderId="0" applyBorder="0">
      <alignment/>
      <protection/>
    </xf>
    <xf numFmtId="0" fontId="20" fillId="11" borderId="0" applyNumberFormat="0" applyBorder="0" applyAlignment="0" applyProtection="0"/>
    <xf numFmtId="0" fontId="26" fillId="1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3" fillId="0" borderId="0" applyBorder="0" applyProtection="0">
      <alignment/>
    </xf>
    <xf numFmtId="0" fontId="0" fillId="0" borderId="2" applyBorder="0" applyProtection="0">
      <alignment horizontal="left"/>
    </xf>
    <xf numFmtId="0" fontId="5" fillId="0" borderId="0" applyBorder="0" applyProtection="0">
      <alignment horizontal="left"/>
    </xf>
    <xf numFmtId="0" fontId="21" fillId="7" borderId="0" applyNumberFormat="0" applyBorder="0" applyAlignment="0" applyProtection="0"/>
    <xf numFmtId="0" fontId="11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25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5" fillId="5" borderId="0" applyBorder="0">
      <alignment/>
      <protection/>
    </xf>
    <xf numFmtId="4" fontId="5" fillId="5" borderId="0" applyBorder="0">
      <alignment/>
      <protection/>
    </xf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49" fontId="5" fillId="0" borderId="8" applyNumberFormat="0" applyBorder="0">
      <alignment horizontal="left" vertical="center"/>
      <protection/>
    </xf>
    <xf numFmtId="0" fontId="10" fillId="5" borderId="0">
      <alignment horizontal="right"/>
      <protection/>
    </xf>
    <xf numFmtId="0" fontId="22" fillId="7" borderId="13" applyNumberFormat="0" applyAlignment="0" applyProtection="0"/>
    <xf numFmtId="0" fontId="5" fillId="0" borderId="0">
      <alignment/>
      <protection/>
    </xf>
    <xf numFmtId="0" fontId="5" fillId="0" borderId="0">
      <alignment horizontal="center"/>
      <protection/>
    </xf>
    <xf numFmtId="0" fontId="0" fillId="0" borderId="0">
      <alignment/>
      <protection/>
    </xf>
    <xf numFmtId="4" fontId="0" fillId="5" borderId="0">
      <alignment/>
      <protection/>
    </xf>
    <xf numFmtId="0" fontId="24" fillId="13" borderId="13" applyNumberFormat="0" applyAlignment="0" applyProtection="0"/>
    <xf numFmtId="0" fontId="23" fillId="13" borderId="14" applyNumberFormat="0" applyAlignment="0" applyProtection="0"/>
    <xf numFmtId="0" fontId="27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</cellStyleXfs>
  <cellXfs count="243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165" fontId="7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5" fillId="0" borderId="3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8" fillId="0" borderId="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1" fillId="0" borderId="35" xfId="60" applyBorder="1">
      <alignment horizontal="left" vertical="center"/>
      <protection/>
    </xf>
    <xf numFmtId="0" fontId="11" fillId="0" borderId="41" xfId="60" applyBorder="1">
      <alignment horizontal="left" vertical="center"/>
      <protection/>
    </xf>
    <xf numFmtId="3" fontId="5" fillId="0" borderId="3" xfId="42" applyBorder="1">
      <alignment vertical="center"/>
      <protection/>
    </xf>
    <xf numFmtId="3" fontId="5" fillId="0" borderId="35" xfId="42" applyBorder="1">
      <alignment vertical="center"/>
      <protection/>
    </xf>
    <xf numFmtId="3" fontId="5" fillId="0" borderId="41" xfId="42" applyBorder="1">
      <alignment vertical="center"/>
      <protection/>
    </xf>
    <xf numFmtId="3" fontId="5" fillId="0" borderId="42" xfId="42" applyBorder="1">
      <alignment vertical="center"/>
      <protection/>
    </xf>
    <xf numFmtId="3" fontId="5" fillId="0" borderId="43" xfId="42" applyBorder="1">
      <alignment vertical="center"/>
      <protection/>
    </xf>
    <xf numFmtId="3" fontId="5" fillId="0" borderId="44" xfId="42" applyBorder="1">
      <alignment vertical="center"/>
      <protection/>
    </xf>
    <xf numFmtId="3" fontId="5" fillId="0" borderId="45" xfId="42" applyBorder="1">
      <alignment vertical="center"/>
      <protection/>
    </xf>
    <xf numFmtId="3" fontId="5" fillId="0" borderId="30" xfId="42" applyBorder="1">
      <alignment vertical="center"/>
      <protection/>
    </xf>
    <xf numFmtId="0" fontId="11" fillId="0" borderId="39" xfId="0" applyFont="1" applyBorder="1" applyAlignment="1">
      <alignment vertical="top"/>
    </xf>
    <xf numFmtId="3" fontId="5" fillId="7" borderId="42" xfId="42" applyFill="1" applyBorder="1">
      <alignment vertical="center"/>
      <protection/>
    </xf>
    <xf numFmtId="0" fontId="11" fillId="0" borderId="8" xfId="60" applyBorder="1" applyAlignment="1">
      <alignment horizontal="left" vertical="center"/>
      <protection/>
    </xf>
    <xf numFmtId="0" fontId="11" fillId="0" borderId="37" xfId="60" applyBorder="1" applyAlignment="1">
      <alignment horizontal="left" vertical="center"/>
      <protection/>
    </xf>
    <xf numFmtId="0" fontId="11" fillId="0" borderId="38" xfId="60" applyBorder="1" applyAlignment="1">
      <alignment horizontal="left" vertical="center"/>
      <protection/>
    </xf>
    <xf numFmtId="0" fontId="11" fillId="0" borderId="39" xfId="60" applyBorder="1" applyAlignment="1">
      <alignment horizontal="left" vertical="center"/>
      <protection/>
    </xf>
    <xf numFmtId="0" fontId="11" fillId="0" borderId="22" xfId="60" applyBorder="1" applyAlignment="1">
      <alignment horizontal="left" vertical="center"/>
      <protection/>
    </xf>
    <xf numFmtId="0" fontId="11" fillId="0" borderId="20" xfId="60" applyBorder="1" applyAlignment="1">
      <alignment horizontal="left" vertical="center"/>
      <protection/>
    </xf>
    <xf numFmtId="0" fontId="11" fillId="0" borderId="3" xfId="60" applyBorder="1">
      <alignment horizontal="left" vertical="center"/>
      <protection/>
    </xf>
    <xf numFmtId="0" fontId="11" fillId="0" borderId="46" xfId="60" applyBorder="1">
      <alignment horizontal="left" vertical="center"/>
      <protection/>
    </xf>
    <xf numFmtId="0" fontId="11" fillId="0" borderId="47" xfId="60" applyBorder="1">
      <alignment horizontal="left" vertical="center"/>
      <protection/>
    </xf>
    <xf numFmtId="0" fontId="12" fillId="0" borderId="0" xfId="0" applyFont="1" applyBorder="1" applyAlignment="1">
      <alignment horizontal="right"/>
    </xf>
    <xf numFmtId="3" fontId="5" fillId="0" borderId="21" xfId="42" applyBorder="1">
      <alignment vertical="center"/>
      <protection/>
    </xf>
    <xf numFmtId="3" fontId="5" fillId="0" borderId="48" xfId="42" applyBorder="1">
      <alignment vertical="center"/>
      <protection/>
    </xf>
    <xf numFmtId="49" fontId="3" fillId="0" borderId="0" xfId="37" applyProtection="1">
      <alignment horizontal="center"/>
      <protection/>
    </xf>
    <xf numFmtId="49" fontId="3" fillId="0" borderId="0" xfId="56">
      <alignment/>
    </xf>
    <xf numFmtId="0" fontId="5" fillId="0" borderId="0" xfId="79">
      <alignment horizontal="center"/>
      <protection/>
    </xf>
    <xf numFmtId="0" fontId="5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5" borderId="0" xfId="44">
      <alignment/>
      <protection/>
    </xf>
    <xf numFmtId="4" fontId="0" fillId="0" borderId="0" xfId="34" applyProtection="1">
      <alignment/>
      <protection/>
    </xf>
    <xf numFmtId="4" fontId="0" fillId="5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49" fontId="0" fillId="0" borderId="0" xfId="61" quotePrefix="1">
      <alignment horizontal="center"/>
    </xf>
    <xf numFmtId="49" fontId="4" fillId="0" borderId="0" xfId="39">
      <alignment/>
    </xf>
    <xf numFmtId="10" fontId="0" fillId="0" borderId="0" xfId="65">
      <alignment/>
    </xf>
    <xf numFmtId="0" fontId="5" fillId="0" borderId="0" xfId="58">
      <alignment horizontal="left"/>
    </xf>
    <xf numFmtId="164" fontId="5" fillId="5" borderId="0" xfId="71">
      <alignment/>
      <protection/>
    </xf>
    <xf numFmtId="4" fontId="5" fillId="5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0" fontId="0" fillId="0" borderId="0" xfId="57" applyFont="1" applyBorder="1" applyProtection="1">
      <alignment horizontal="left"/>
      <protection/>
    </xf>
    <xf numFmtId="0" fontId="14" fillId="5" borderId="49" xfId="0" applyFont="1" applyFill="1" applyBorder="1" applyAlignment="1">
      <alignment horizontal="center"/>
    </xf>
    <xf numFmtId="0" fontId="12" fillId="0" borderId="50" xfId="0" applyFont="1" applyBorder="1" applyAlignment="1">
      <alignment horizontal="right"/>
    </xf>
    <xf numFmtId="0" fontId="11" fillId="0" borderId="35" xfId="60" applyFont="1" applyBorder="1">
      <alignment horizontal="left" vertical="center"/>
      <protection/>
    </xf>
    <xf numFmtId="0" fontId="11" fillId="0" borderId="35" xfId="60" applyBorder="1">
      <alignment horizontal="left" vertical="center"/>
      <protection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5" fillId="0" borderId="35" xfId="42" applyBorder="1">
      <alignment vertical="center"/>
      <protection/>
    </xf>
    <xf numFmtId="0" fontId="5" fillId="0" borderId="35" xfId="75" applyNumberFormat="1" applyBorder="1">
      <alignment horizontal="left" vertical="center"/>
      <protection/>
    </xf>
    <xf numFmtId="0" fontId="12" fillId="0" borderId="50" xfId="75" applyNumberFormat="1" applyFont="1" applyBorder="1">
      <alignment horizontal="left" vertical="center"/>
      <protection/>
    </xf>
    <xf numFmtId="0" fontId="12" fillId="0" borderId="52" xfId="75" applyNumberFormat="1" applyFont="1" applyBorder="1">
      <alignment horizontal="left" vertical="center"/>
      <protection/>
    </xf>
    <xf numFmtId="0" fontId="5" fillId="0" borderId="50" xfId="75" applyNumberFormat="1" applyBorder="1">
      <alignment horizontal="left" vertical="center"/>
      <protection/>
    </xf>
    <xf numFmtId="0" fontId="5" fillId="0" borderId="37" xfId="75" applyNumberFormat="1" applyBorder="1">
      <alignment horizontal="left" vertical="center"/>
      <protection/>
    </xf>
    <xf numFmtId="0" fontId="11" fillId="0" borderId="50" xfId="60" applyBorder="1" applyAlignment="1">
      <alignment horizontal="center" vertical="center"/>
      <protection/>
    </xf>
    <xf numFmtId="0" fontId="11" fillId="0" borderId="52" xfId="60" applyBorder="1" applyAlignment="1">
      <alignment horizontal="center" vertical="center"/>
      <protection/>
    </xf>
    <xf numFmtId="0" fontId="5" fillId="0" borderId="53" xfId="75" applyNumberFormat="1" applyBorder="1">
      <alignment horizontal="left" vertical="center"/>
      <protection/>
    </xf>
    <xf numFmtId="0" fontId="12" fillId="0" borderId="5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4" fillId="5" borderId="28" xfId="0" applyFont="1" applyFill="1" applyBorder="1" applyAlignment="1">
      <alignment horizontal="center"/>
    </xf>
    <xf numFmtId="0" fontId="14" fillId="5" borderId="55" xfId="0" applyFont="1" applyFill="1" applyBorder="1" applyAlignment="1">
      <alignment horizontal="center"/>
    </xf>
    <xf numFmtId="0" fontId="14" fillId="5" borderId="56" xfId="0" applyFont="1" applyFill="1" applyBorder="1" applyAlignment="1">
      <alignment horizontal="center"/>
    </xf>
    <xf numFmtId="0" fontId="11" fillId="0" borderId="50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2" fillId="0" borderId="25" xfId="0" applyFont="1" applyBorder="1" applyAlignment="1">
      <alignment horizontal="right"/>
    </xf>
    <xf numFmtId="0" fontId="12" fillId="0" borderId="57" xfId="0" applyFont="1" applyBorder="1" applyAlignment="1">
      <alignment horizontal="right"/>
    </xf>
    <xf numFmtId="0" fontId="8" fillId="0" borderId="50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24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1" fillId="0" borderId="35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44" xfId="0" applyFont="1" applyBorder="1" applyAlignment="1">
      <alignment/>
    </xf>
    <xf numFmtId="0" fontId="5" fillId="0" borderId="61" xfId="75" applyNumberFormat="1" applyBorder="1">
      <alignment horizontal="left" vertical="center"/>
      <protection/>
    </xf>
    <xf numFmtId="0" fontId="5" fillId="0" borderId="0" xfId="75" applyNumberFormat="1" applyBorder="1">
      <alignment horizontal="left" vertical="center"/>
      <protection/>
    </xf>
    <xf numFmtId="0" fontId="5" fillId="0" borderId="12" xfId="75" applyNumberFormat="1" applyBorder="1">
      <alignment horizontal="left" vertical="center"/>
      <protection/>
    </xf>
    <xf numFmtId="0" fontId="11" fillId="0" borderId="6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8" fillId="0" borderId="57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26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57" xfId="0" applyFont="1" applyBorder="1" applyAlignment="1">
      <alignment/>
    </xf>
    <xf numFmtId="0" fontId="11" fillId="0" borderId="64" xfId="0" applyFont="1" applyBorder="1" applyAlignment="1">
      <alignment/>
    </xf>
    <xf numFmtId="14" fontId="11" fillId="0" borderId="35" xfId="0" applyNumberFormat="1" applyFont="1" applyBorder="1" applyAlignment="1">
      <alignment/>
    </xf>
    <xf numFmtId="0" fontId="8" fillId="0" borderId="59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8" fillId="0" borderId="6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12" fillId="0" borderId="53" xfId="0" applyFont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1" fillId="0" borderId="50" xfId="60" applyBorder="1">
      <alignment horizontal="left" vertical="center"/>
      <protection/>
    </xf>
    <xf numFmtId="0" fontId="11" fillId="0" borderId="53" xfId="60" applyBorder="1">
      <alignment horizontal="left" vertical="center"/>
      <protection/>
    </xf>
    <xf numFmtId="0" fontId="11" fillId="0" borderId="37" xfId="60" applyBorder="1">
      <alignment horizontal="left" vertical="center"/>
      <protection/>
    </xf>
    <xf numFmtId="0" fontId="8" fillId="0" borderId="5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5" fillId="0" borderId="6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7" xfId="75" applyNumberFormat="1" applyBorder="1">
      <alignment horizontal="left" vertical="center"/>
      <protection/>
    </xf>
    <xf numFmtId="0" fontId="5" fillId="0" borderId="26" xfId="75" applyNumberFormat="1" applyBorder="1">
      <alignment horizontal="left" vertical="center"/>
      <protection/>
    </xf>
    <xf numFmtId="0" fontId="11" fillId="0" borderId="44" xfId="60" applyFont="1" applyBorder="1">
      <alignment horizontal="left" vertical="center"/>
      <protection/>
    </xf>
    <xf numFmtId="0" fontId="5" fillId="0" borderId="70" xfId="75" applyNumberFormat="1" applyBorder="1">
      <alignment horizontal="left" vertical="center"/>
      <protection/>
    </xf>
    <xf numFmtId="0" fontId="5" fillId="0" borderId="17" xfId="75" applyNumberFormat="1" applyBorder="1">
      <alignment horizontal="left" vertical="center"/>
      <protection/>
    </xf>
    <xf numFmtId="0" fontId="5" fillId="0" borderId="71" xfId="75" applyNumberFormat="1" applyBorder="1">
      <alignment horizontal="left" vertical="center"/>
      <protection/>
    </xf>
    <xf numFmtId="0" fontId="5" fillId="0" borderId="63" xfId="75" applyNumberFormat="1" applyBorder="1">
      <alignment horizontal="left" vertical="center"/>
      <protection/>
    </xf>
    <xf numFmtId="0" fontId="5" fillId="0" borderId="27" xfId="75" applyNumberFormat="1" applyBorder="1">
      <alignment horizontal="left" vertical="center"/>
      <protection/>
    </xf>
    <xf numFmtId="0" fontId="5" fillId="0" borderId="65" xfId="75" applyNumberFormat="1" applyBorder="1">
      <alignment horizontal="left" vertical="center"/>
      <protection/>
    </xf>
    <xf numFmtId="0" fontId="5" fillId="0" borderId="19" xfId="75" applyNumberFormat="1" applyBorder="1">
      <alignment horizontal="left" vertical="center"/>
      <protection/>
    </xf>
    <xf numFmtId="0" fontId="5" fillId="0" borderId="21" xfId="75" applyNumberFormat="1" applyBorder="1">
      <alignment horizontal="left" vertical="center"/>
      <protection/>
    </xf>
    <xf numFmtId="0" fontId="5" fillId="0" borderId="52" xfId="75" applyNumberFormat="1" applyBorder="1">
      <alignment horizontal="left" vertical="center"/>
      <protection/>
    </xf>
    <xf numFmtId="0" fontId="13" fillId="5" borderId="72" xfId="0" applyFont="1" applyFill="1" applyBorder="1" applyAlignment="1" applyProtection="1">
      <alignment horizontal="center" vertical="center"/>
      <protection locked="0"/>
    </xf>
    <xf numFmtId="0" fontId="13" fillId="5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32" xfId="0" applyBorder="1" applyAlignment="1">
      <alignment vertical="center"/>
    </xf>
    <xf numFmtId="0" fontId="14" fillId="5" borderId="72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3" xfId="0" applyBorder="1" applyAlignment="1">
      <alignment/>
    </xf>
    <xf numFmtId="3" fontId="5" fillId="0" borderId="44" xfId="42" applyBorder="1">
      <alignment vertical="center"/>
      <protection/>
    </xf>
    <xf numFmtId="0" fontId="11" fillId="0" borderId="37" xfId="60" applyBorder="1" applyAlignment="1">
      <alignment horizontal="center" vertical="center"/>
      <protection/>
    </xf>
    <xf numFmtId="0" fontId="8" fillId="0" borderId="57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26" xfId="0" applyFont="1" applyBorder="1" applyAlignment="1">
      <alignment horizontal="center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18"/>
  <sheetViews>
    <sheetView zoomScalePageLayoutView="0" workbookViewId="0" topLeftCell="A13">
      <selection activeCell="C21" sqref="C21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55.7539062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32"/>
      <c r="H1" s="133"/>
      <c r="I1" s="133"/>
      <c r="J1" s="133"/>
      <c r="K1" s="133"/>
    </row>
    <row r="2" spans="1:11" ht="12.75">
      <c r="A2" s="5" t="s">
        <v>30</v>
      </c>
      <c r="B2" s="5"/>
      <c r="C2" s="6" t="s">
        <v>84</v>
      </c>
      <c r="D2" s="7"/>
      <c r="E2" s="7"/>
      <c r="F2" s="6"/>
      <c r="G2" s="8" t="s">
        <v>28</v>
      </c>
      <c r="H2" s="134" t="s">
        <v>83</v>
      </c>
      <c r="I2" s="134"/>
      <c r="J2" s="134"/>
      <c r="K2" s="134"/>
    </row>
    <row r="3" spans="1:11" ht="12.75">
      <c r="A3" s="5" t="s">
        <v>27</v>
      </c>
      <c r="B3" s="5"/>
      <c r="C3" s="9" t="s">
        <v>86</v>
      </c>
      <c r="D3" s="7"/>
      <c r="E3" s="7"/>
      <c r="F3" s="6"/>
      <c r="G3" s="8" t="s">
        <v>29</v>
      </c>
      <c r="H3" s="135" t="s">
        <v>85</v>
      </c>
      <c r="I3" s="135"/>
      <c r="J3" s="135"/>
      <c r="K3" s="135"/>
    </row>
    <row r="4" spans="1:11" ht="13.5" thickBot="1">
      <c r="A4" s="5" t="s">
        <v>1</v>
      </c>
      <c r="B4" s="5"/>
      <c r="C4" s="10">
        <v>41070</v>
      </c>
      <c r="D4" s="5"/>
      <c r="E4" s="5" t="s">
        <v>2</v>
      </c>
      <c r="F4" s="11"/>
      <c r="G4" s="12">
        <f>C4</f>
        <v>41070</v>
      </c>
      <c r="H4" s="136"/>
      <c r="I4" s="137"/>
      <c r="J4" s="137"/>
      <c r="K4" s="137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87</v>
      </c>
      <c r="C9" s="106" t="s">
        <v>88</v>
      </c>
    </row>
    <row r="11" spans="1:11" ht="12.75">
      <c r="A11" s="116">
        <v>1</v>
      </c>
      <c r="B11" s="117" t="s">
        <v>89</v>
      </c>
      <c r="C11" s="109" t="s">
        <v>90</v>
      </c>
      <c r="D11" s="110" t="s">
        <v>91</v>
      </c>
      <c r="E11" s="111">
        <v>14</v>
      </c>
      <c r="F11" s="112">
        <v>0</v>
      </c>
      <c r="G11" s="113">
        <f aca="true" t="shared" si="0" ref="G11:G16">E11*F11</f>
        <v>0</v>
      </c>
      <c r="I11" s="115"/>
      <c r="J11" s="114"/>
      <c r="K11" s="115">
        <f>E11*J11</f>
        <v>0</v>
      </c>
    </row>
    <row r="12" spans="1:11" ht="12.75">
      <c r="A12" s="118" t="s">
        <v>92</v>
      </c>
      <c r="B12" s="119" t="s">
        <v>93</v>
      </c>
      <c r="C12" s="109" t="s">
        <v>94</v>
      </c>
      <c r="D12" s="110" t="s">
        <v>91</v>
      </c>
      <c r="E12" s="111">
        <v>14</v>
      </c>
      <c r="F12" s="112">
        <v>0</v>
      </c>
      <c r="G12" s="113">
        <f t="shared" si="0"/>
        <v>0</v>
      </c>
      <c r="H12" s="114"/>
      <c r="I12" s="115">
        <f>E12*H12</f>
        <v>0</v>
      </c>
      <c r="K12" s="115"/>
    </row>
    <row r="13" spans="1:11" ht="12.75">
      <c r="A13" s="116">
        <v>2</v>
      </c>
      <c r="B13" s="117" t="s">
        <v>95</v>
      </c>
      <c r="C13" s="109" t="s">
        <v>96</v>
      </c>
      <c r="D13" s="110" t="s">
        <v>97</v>
      </c>
      <c r="E13" s="111">
        <v>2</v>
      </c>
      <c r="F13" s="112">
        <v>0</v>
      </c>
      <c r="G13" s="113">
        <f t="shared" si="0"/>
        <v>0</v>
      </c>
      <c r="I13" s="115"/>
      <c r="J13" s="114"/>
      <c r="K13" s="115">
        <f>E13*J13</f>
        <v>0</v>
      </c>
    </row>
    <row r="14" spans="1:11" ht="12.75">
      <c r="A14" s="116">
        <v>3</v>
      </c>
      <c r="B14" s="117" t="s">
        <v>95</v>
      </c>
      <c r="C14" s="127" t="s">
        <v>110</v>
      </c>
      <c r="D14" s="110" t="s">
        <v>97</v>
      </c>
      <c r="E14" s="111">
        <v>2</v>
      </c>
      <c r="F14" s="112">
        <v>0</v>
      </c>
      <c r="G14" s="113">
        <f t="shared" si="0"/>
        <v>0</v>
      </c>
      <c r="I14" s="115"/>
      <c r="J14" s="114"/>
      <c r="K14" s="115">
        <f>E14*J14</f>
        <v>0</v>
      </c>
    </row>
    <row r="15" spans="1:11" ht="12.75">
      <c r="A15" s="116">
        <v>4</v>
      </c>
      <c r="B15" s="117" t="s">
        <v>95</v>
      </c>
      <c r="C15" s="109" t="s">
        <v>98</v>
      </c>
      <c r="D15" s="110" t="s">
        <v>97</v>
      </c>
      <c r="E15" s="111">
        <v>4</v>
      </c>
      <c r="F15" s="112">
        <v>0</v>
      </c>
      <c r="G15" s="113">
        <f t="shared" si="0"/>
        <v>0</v>
      </c>
      <c r="I15" s="115"/>
      <c r="J15" s="114"/>
      <c r="K15" s="115">
        <f>E15*J15</f>
        <v>0</v>
      </c>
    </row>
    <row r="16" spans="1:11" ht="12.75">
      <c r="A16" s="116">
        <v>5</v>
      </c>
      <c r="B16" s="117" t="s">
        <v>95</v>
      </c>
      <c r="C16" s="109" t="s">
        <v>99</v>
      </c>
      <c r="D16" s="110" t="s">
        <v>100</v>
      </c>
      <c r="E16" s="111">
        <v>12</v>
      </c>
      <c r="F16" s="112">
        <v>0</v>
      </c>
      <c r="G16" s="113">
        <f t="shared" si="0"/>
        <v>0</v>
      </c>
      <c r="I16" s="115"/>
      <c r="J16" s="114"/>
      <c r="K16" s="115">
        <f>E16*J16</f>
        <v>0</v>
      </c>
    </row>
    <row r="17" spans="1:11" ht="12.75">
      <c r="A17" s="116"/>
      <c r="C17" s="109" t="s">
        <v>102</v>
      </c>
      <c r="D17" s="110" t="s">
        <v>101</v>
      </c>
      <c r="E17" s="120">
        <v>0.036000000000000004</v>
      </c>
      <c r="G17" s="113"/>
      <c r="H17" s="114"/>
      <c r="I17" s="115">
        <f>E17*H17</f>
        <v>0</v>
      </c>
      <c r="K17" s="115"/>
    </row>
    <row r="18" spans="3:11" ht="12.75">
      <c r="C18" s="121" t="str">
        <f>CONCATENATE(B9," celkem")</f>
        <v>D08 celkem</v>
      </c>
      <c r="G18" s="122">
        <f>SUBTOTAL(9,G11:G17)</f>
        <v>0</v>
      </c>
      <c r="I18" s="123">
        <f>SUBTOTAL(9,I11:I17)</f>
        <v>0</v>
      </c>
      <c r="K18" s="123">
        <f>SUBTOTAL(9,K11:K17)</f>
        <v>0</v>
      </c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36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38" t="str">
        <f>Rozpočet!C2</f>
        <v>Sklad vzorků hornin p.č.1738/10, ul.Studentská</v>
      </c>
      <c r="C3" s="138"/>
      <c r="D3" s="138"/>
      <c r="E3" s="138"/>
      <c r="F3" s="41"/>
    </row>
    <row r="4" spans="1:6" ht="12.75">
      <c r="A4" s="36" t="s">
        <v>19</v>
      </c>
      <c r="B4" s="57" t="str">
        <f>Rozpočet!H2</f>
        <v>PES 17</v>
      </c>
      <c r="C4" s="41"/>
      <c r="D4" s="42" t="s">
        <v>23</v>
      </c>
      <c r="E4" s="43">
        <f>Rozpočet!C4</f>
        <v>41070</v>
      </c>
      <c r="F4" s="41"/>
    </row>
    <row r="5" spans="1:6" ht="12.75">
      <c r="A5" s="36" t="s">
        <v>22</v>
      </c>
      <c r="B5" s="138" t="str">
        <f>Rozpočet!C3</f>
        <v>VZT</v>
      </c>
      <c r="C5" s="139"/>
      <c r="D5" s="139"/>
      <c r="E5" s="139"/>
      <c r="F5" s="41"/>
    </row>
    <row r="6" spans="1:6" ht="12.75">
      <c r="A6" s="36" t="s">
        <v>21</v>
      </c>
      <c r="B6" s="138" t="str">
        <f>Rozpočet!H3</f>
        <v>01</v>
      </c>
      <c r="C6" s="139"/>
      <c r="D6" s="139"/>
      <c r="E6" s="139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24</v>
      </c>
      <c r="B8" s="45" t="s">
        <v>25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34</v>
      </c>
      <c r="D9" s="51" t="s">
        <v>35</v>
      </c>
      <c r="E9" s="52" t="s">
        <v>26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4" t="str">
        <f>Rozpočet!B9</f>
        <v>D08</v>
      </c>
      <c r="B11" s="125" t="str">
        <f>Rozpočet!C9</f>
        <v>Vzduchotechnické potrubí</v>
      </c>
      <c r="C11" s="126">
        <f>Rozpočet!I18</f>
        <v>0</v>
      </c>
      <c r="D11" s="126">
        <f>Rozpočet!K18</f>
        <v>0</v>
      </c>
      <c r="E11" s="1">
        <f>C11+D11</f>
        <v>0</v>
      </c>
      <c r="F11" s="39">
        <f>Rozpočet!G18</f>
        <v>0</v>
      </c>
    </row>
    <row r="12" spans="1:6" ht="13.5" thickBot="1">
      <c r="A12" s="40"/>
      <c r="B12" s="54"/>
      <c r="C12" s="54"/>
      <c r="D12" s="54"/>
      <c r="E12" s="1"/>
      <c r="F12" s="39"/>
    </row>
    <row r="13" spans="1:6" ht="13.5" thickTop="1">
      <c r="A13" s="55"/>
      <c r="B13" s="56" t="s">
        <v>26</v>
      </c>
      <c r="C13" s="58">
        <f>SUM(C10:C12)</f>
        <v>0</v>
      </c>
      <c r="D13" s="59">
        <f>SUM(D10:D12)</f>
        <v>0</v>
      </c>
      <c r="E13" s="58">
        <f>SUM(E10:E12)</f>
        <v>0</v>
      </c>
      <c r="F13" s="59">
        <f>SUM(F10:F12)</f>
        <v>0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7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37</v>
      </c>
    </row>
    <row r="2" spans="1:11" ht="12.75">
      <c r="A2" s="5" t="s">
        <v>30</v>
      </c>
      <c r="B2" s="5"/>
      <c r="C2" s="6" t="str">
        <f>+Rozpočet!C2</f>
        <v>Sklad vzorků hornin p.č.1738/10, ul.Studentská</v>
      </c>
      <c r="D2" s="7"/>
      <c r="E2" s="7"/>
      <c r="F2" s="6"/>
      <c r="G2" s="8" t="s">
        <v>28</v>
      </c>
      <c r="H2" s="134" t="str">
        <f>+Rozpočet!H2</f>
        <v>PES 17</v>
      </c>
      <c r="I2" s="134"/>
      <c r="J2" s="134"/>
      <c r="K2" s="134"/>
    </row>
    <row r="3" spans="1:11" ht="12.75">
      <c r="A3" s="5" t="s">
        <v>27</v>
      </c>
      <c r="B3" s="5"/>
      <c r="C3" s="9" t="str">
        <f>+Rozpočet!C3</f>
        <v>VZT</v>
      </c>
      <c r="D3" s="7"/>
      <c r="E3" s="7"/>
      <c r="F3" s="6"/>
      <c r="G3" s="8" t="s">
        <v>29</v>
      </c>
      <c r="H3" s="135" t="str">
        <f>+Rozpočet!H3</f>
        <v>01</v>
      </c>
      <c r="I3" s="135"/>
      <c r="J3" s="135"/>
      <c r="K3" s="135"/>
    </row>
    <row r="4" spans="1:7" ht="13.5" thickBot="1">
      <c r="A4" s="5" t="s">
        <v>1</v>
      </c>
      <c r="B4" s="5"/>
      <c r="C4" s="10">
        <f>+Rozpočet!C4</f>
        <v>41070</v>
      </c>
      <c r="D4" s="5"/>
      <c r="E4" s="5" t="s">
        <v>2</v>
      </c>
      <c r="F4" s="11"/>
      <c r="G4" s="12">
        <f>+Rozpočet!G4</f>
        <v>41070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31</v>
      </c>
      <c r="E6" s="62" t="s">
        <v>32</v>
      </c>
      <c r="F6" s="60" t="s">
        <v>33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87</v>
      </c>
      <c r="C10" s="106" t="s">
        <v>88</v>
      </c>
    </row>
    <row r="12" spans="1:11" ht="12.75">
      <c r="A12" s="107">
        <v>1</v>
      </c>
      <c r="B12" s="108" t="s">
        <v>89</v>
      </c>
      <c r="C12" s="109" t="s">
        <v>90</v>
      </c>
      <c r="D12" s="110" t="s">
        <v>91</v>
      </c>
      <c r="E12" s="111">
        <v>14</v>
      </c>
      <c r="F12" s="112">
        <v>0</v>
      </c>
      <c r="G12" s="113">
        <f aca="true" t="shared" si="0" ref="G12:G17">E12*F12</f>
        <v>0</v>
      </c>
      <c r="I12" s="115"/>
      <c r="J12" s="114"/>
      <c r="K12" s="115">
        <f>E12*J12</f>
        <v>0</v>
      </c>
    </row>
    <row r="13" spans="1:11" ht="12.75">
      <c r="A13" s="118" t="s">
        <v>92</v>
      </c>
      <c r="B13" s="119" t="s">
        <v>93</v>
      </c>
      <c r="C13" s="109" t="s">
        <v>94</v>
      </c>
      <c r="D13" s="110" t="s">
        <v>91</v>
      </c>
      <c r="E13" s="111">
        <v>14</v>
      </c>
      <c r="F13" s="112">
        <v>0</v>
      </c>
      <c r="G13" s="113">
        <f t="shared" si="0"/>
        <v>0</v>
      </c>
      <c r="H13" s="114"/>
      <c r="I13" s="115">
        <f>E13*H13</f>
        <v>0</v>
      </c>
      <c r="K13" s="115"/>
    </row>
    <row r="14" spans="1:11" ht="12.75">
      <c r="A14" s="107">
        <v>2</v>
      </c>
      <c r="B14" s="108" t="s">
        <v>95</v>
      </c>
      <c r="C14" s="109" t="s">
        <v>96</v>
      </c>
      <c r="D14" s="110" t="s">
        <v>97</v>
      </c>
      <c r="E14" s="111">
        <v>2</v>
      </c>
      <c r="F14" s="112">
        <v>0</v>
      </c>
      <c r="G14" s="113">
        <f t="shared" si="0"/>
        <v>0</v>
      </c>
      <c r="I14" s="115"/>
      <c r="J14" s="114"/>
      <c r="K14" s="115">
        <f>E14*J14</f>
        <v>0</v>
      </c>
    </row>
    <row r="15" spans="1:11" ht="12.75">
      <c r="A15" s="107">
        <v>3</v>
      </c>
      <c r="B15" s="108" t="s">
        <v>95</v>
      </c>
      <c r="C15" s="127" t="s">
        <v>110</v>
      </c>
      <c r="D15" s="110" t="s">
        <v>97</v>
      </c>
      <c r="E15" s="111">
        <v>2</v>
      </c>
      <c r="F15" s="112">
        <v>0</v>
      </c>
      <c r="G15" s="113">
        <f t="shared" si="0"/>
        <v>0</v>
      </c>
      <c r="I15" s="115"/>
      <c r="J15" s="114"/>
      <c r="K15" s="115">
        <f>E15*J15</f>
        <v>0</v>
      </c>
    </row>
    <row r="16" spans="1:11" ht="12.75">
      <c r="A16" s="107">
        <v>4</v>
      </c>
      <c r="B16" s="108" t="s">
        <v>95</v>
      </c>
      <c r="C16" s="109" t="s">
        <v>98</v>
      </c>
      <c r="D16" s="110" t="s">
        <v>97</v>
      </c>
      <c r="E16" s="111">
        <v>4</v>
      </c>
      <c r="F16" s="112">
        <v>0</v>
      </c>
      <c r="G16" s="113">
        <f t="shared" si="0"/>
        <v>0</v>
      </c>
      <c r="I16" s="115"/>
      <c r="J16" s="114"/>
      <c r="K16" s="115">
        <f>E16*J16</f>
        <v>0</v>
      </c>
    </row>
    <row r="17" spans="1:11" ht="12.75">
      <c r="A17" s="107">
        <v>5</v>
      </c>
      <c r="B17" s="108" t="s">
        <v>95</v>
      </c>
      <c r="C17" s="109" t="s">
        <v>99</v>
      </c>
      <c r="D17" s="110" t="s">
        <v>100</v>
      </c>
      <c r="E17" s="111">
        <v>12</v>
      </c>
      <c r="F17" s="112">
        <v>0</v>
      </c>
      <c r="G17" s="113">
        <f t="shared" si="0"/>
        <v>0</v>
      </c>
      <c r="I17" s="115"/>
      <c r="J17" s="114"/>
      <c r="K17" s="115">
        <f>E17*J17</f>
        <v>0</v>
      </c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">
      <selection activeCell="L36" sqref="L3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23" t="s">
        <v>66</v>
      </c>
      <c r="B1" s="224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5.75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1" ht="15.75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15.75" customHeight="1" thickBot="1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15.75" customHeight="1">
      <c r="A5" s="97" t="s">
        <v>38</v>
      </c>
      <c r="B5" s="98"/>
      <c r="C5" s="219" t="s">
        <v>84</v>
      </c>
      <c r="D5" s="220"/>
      <c r="E5" s="220"/>
      <c r="F5" s="220"/>
      <c r="G5" s="220"/>
      <c r="H5" s="220"/>
      <c r="I5" s="220"/>
      <c r="J5" s="220"/>
      <c r="K5" s="221"/>
    </row>
    <row r="6" spans="1:11" ht="15.75" customHeight="1">
      <c r="A6" s="93" t="s">
        <v>39</v>
      </c>
      <c r="B6" s="94"/>
      <c r="C6" s="144" t="s">
        <v>86</v>
      </c>
      <c r="D6" s="148"/>
      <c r="E6" s="148"/>
      <c r="F6" s="148"/>
      <c r="G6" s="148"/>
      <c r="H6" s="148"/>
      <c r="I6" s="148"/>
      <c r="J6" s="148"/>
      <c r="K6" s="222"/>
    </row>
    <row r="7" spans="1:11" ht="15.75" customHeight="1">
      <c r="A7" s="236"/>
      <c r="B7" s="237"/>
      <c r="C7" s="237"/>
      <c r="D7" s="237"/>
      <c r="E7" s="237"/>
      <c r="F7" s="237"/>
      <c r="G7" s="237"/>
      <c r="H7" s="146" t="s">
        <v>53</v>
      </c>
      <c r="I7" s="239"/>
      <c r="J7" s="146" t="s">
        <v>54</v>
      </c>
      <c r="K7" s="147"/>
    </row>
    <row r="8" spans="1:11" ht="15.75" customHeight="1">
      <c r="A8" s="93" t="s">
        <v>40</v>
      </c>
      <c r="B8" s="94"/>
      <c r="C8" s="144" t="s">
        <v>104</v>
      </c>
      <c r="D8" s="148"/>
      <c r="E8" s="148"/>
      <c r="F8" s="148"/>
      <c r="G8" s="145"/>
      <c r="H8" s="144"/>
      <c r="I8" s="145"/>
      <c r="J8" s="142"/>
      <c r="K8" s="143"/>
    </row>
    <row r="9" spans="1:11" ht="15.75" customHeight="1">
      <c r="A9" s="93" t="s">
        <v>41</v>
      </c>
      <c r="B9" s="94"/>
      <c r="C9" s="144" t="s">
        <v>105</v>
      </c>
      <c r="D9" s="148"/>
      <c r="E9" s="148"/>
      <c r="F9" s="148"/>
      <c r="G9" s="145"/>
      <c r="H9" s="144"/>
      <c r="I9" s="145"/>
      <c r="J9" s="142"/>
      <c r="K9" s="143"/>
    </row>
    <row r="10" spans="1:11" ht="15.75" customHeight="1">
      <c r="A10" s="93" t="s">
        <v>42</v>
      </c>
      <c r="B10" s="94"/>
      <c r="C10" s="144"/>
      <c r="D10" s="148"/>
      <c r="E10" s="148"/>
      <c r="F10" s="148"/>
      <c r="G10" s="145"/>
      <c r="H10" s="144"/>
      <c r="I10" s="145"/>
      <c r="J10" s="142"/>
      <c r="K10" s="143"/>
    </row>
    <row r="11" spans="1:11" ht="15.75" customHeight="1">
      <c r="A11" s="93" t="s">
        <v>43</v>
      </c>
      <c r="B11" s="94"/>
      <c r="C11" s="144"/>
      <c r="D11" s="148"/>
      <c r="E11" s="148"/>
      <c r="F11" s="148"/>
      <c r="G11" s="145"/>
      <c r="H11" s="144"/>
      <c r="I11" s="145"/>
      <c r="J11" s="142"/>
      <c r="K11" s="143"/>
    </row>
    <row r="12" spans="1:11" ht="15.75" customHeight="1">
      <c r="A12" s="93" t="s">
        <v>44</v>
      </c>
      <c r="B12" s="94"/>
      <c r="C12" s="144"/>
      <c r="D12" s="148"/>
      <c r="E12" s="148"/>
      <c r="F12" s="148"/>
      <c r="G12" s="145"/>
      <c r="H12" s="144"/>
      <c r="I12" s="145"/>
      <c r="J12" s="142"/>
      <c r="K12" s="143"/>
    </row>
    <row r="13" spans="1:11" ht="15.75" customHeight="1">
      <c r="A13" s="93" t="s">
        <v>45</v>
      </c>
      <c r="B13" s="94"/>
      <c r="C13" s="144"/>
      <c r="D13" s="148"/>
      <c r="E13" s="148"/>
      <c r="F13" s="148"/>
      <c r="G13" s="145"/>
      <c r="H13" s="144"/>
      <c r="I13" s="145"/>
      <c r="J13" s="142"/>
      <c r="K13" s="143"/>
    </row>
    <row r="14" spans="1:11" ht="15.75" customHeight="1">
      <c r="A14" s="93" t="s">
        <v>46</v>
      </c>
      <c r="B14" s="94"/>
      <c r="C14" s="144"/>
      <c r="D14" s="148"/>
      <c r="E14" s="148"/>
      <c r="F14" s="148"/>
      <c r="G14" s="145"/>
      <c r="H14" s="144"/>
      <c r="I14" s="145"/>
      <c r="J14" s="142"/>
      <c r="K14" s="143"/>
    </row>
    <row r="15" spans="1:11" ht="15.75" customHeight="1">
      <c r="A15" s="93" t="s">
        <v>47</v>
      </c>
      <c r="B15" s="94"/>
      <c r="C15" s="144"/>
      <c r="D15" s="145"/>
      <c r="E15" s="81" t="s">
        <v>52</v>
      </c>
      <c r="F15" s="140">
        <v>0</v>
      </c>
      <c r="G15" s="140"/>
      <c r="H15" s="131" t="s">
        <v>81</v>
      </c>
      <c r="I15" s="131"/>
      <c r="J15" s="140">
        <v>0</v>
      </c>
      <c r="K15" s="238"/>
    </row>
    <row r="16" spans="1:11" ht="15.75" customHeight="1">
      <c r="A16" s="93" t="s">
        <v>48</v>
      </c>
      <c r="B16" s="94"/>
      <c r="C16" s="144"/>
      <c r="D16" s="145"/>
      <c r="E16" s="81" t="s">
        <v>51</v>
      </c>
      <c r="F16" s="141"/>
      <c r="G16" s="141"/>
      <c r="H16" s="130" t="s">
        <v>80</v>
      </c>
      <c r="I16" s="130"/>
      <c r="J16" s="130" t="s">
        <v>103</v>
      </c>
      <c r="K16" s="213"/>
    </row>
    <row r="17" spans="1:11" ht="15.75" customHeight="1" thickBot="1">
      <c r="A17" s="95" t="s">
        <v>49</v>
      </c>
      <c r="B17" s="96"/>
      <c r="C17" s="211"/>
      <c r="D17" s="212"/>
      <c r="E17" s="82" t="s">
        <v>50</v>
      </c>
      <c r="F17" s="211"/>
      <c r="G17" s="212"/>
      <c r="H17" s="211"/>
      <c r="I17" s="217"/>
      <c r="J17" s="217"/>
      <c r="K17" s="218"/>
    </row>
    <row r="18" spans="1:11" ht="21" customHeight="1" thickBot="1">
      <c r="A18" s="233" t="s">
        <v>55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5"/>
    </row>
    <row r="19" spans="1:11" ht="21.75" customHeight="1" thickBot="1">
      <c r="A19" s="206" t="s">
        <v>56</v>
      </c>
      <c r="B19" s="207"/>
      <c r="C19" s="207"/>
      <c r="D19" s="207"/>
      <c r="E19" s="208"/>
      <c r="F19" s="72"/>
      <c r="G19" s="209" t="s">
        <v>57</v>
      </c>
      <c r="H19" s="207"/>
      <c r="I19" s="207"/>
      <c r="J19" s="207"/>
      <c r="K19" s="210"/>
    </row>
    <row r="20" spans="1:11" ht="15.75" customHeight="1">
      <c r="A20" s="70">
        <v>1</v>
      </c>
      <c r="B20" s="204" t="s">
        <v>58</v>
      </c>
      <c r="C20" s="205"/>
      <c r="D20" s="99" t="s">
        <v>34</v>
      </c>
      <c r="E20" s="83">
        <v>0</v>
      </c>
      <c r="F20" s="71">
        <v>13</v>
      </c>
      <c r="G20" s="214" t="s">
        <v>106</v>
      </c>
      <c r="H20" s="215"/>
      <c r="I20" s="215"/>
      <c r="J20" s="216"/>
      <c r="K20" s="87">
        <v>0</v>
      </c>
    </row>
    <row r="21" spans="1:11" ht="15.75" customHeight="1">
      <c r="A21" s="67">
        <v>2</v>
      </c>
      <c r="B21" s="197"/>
      <c r="C21" s="198"/>
      <c r="D21" s="81" t="s">
        <v>35</v>
      </c>
      <c r="E21" s="84">
        <v>0</v>
      </c>
      <c r="F21" s="68">
        <v>14</v>
      </c>
      <c r="G21" s="144"/>
      <c r="H21" s="148"/>
      <c r="I21" s="148"/>
      <c r="J21" s="145"/>
      <c r="K21" s="88">
        <v>0</v>
      </c>
    </row>
    <row r="22" spans="1:11" ht="15.75" customHeight="1">
      <c r="A22" s="67">
        <v>3</v>
      </c>
      <c r="B22" s="195" t="s">
        <v>59</v>
      </c>
      <c r="C22" s="196"/>
      <c r="D22" s="81" t="s">
        <v>60</v>
      </c>
      <c r="E22" s="84">
        <v>0</v>
      </c>
      <c r="F22" s="68">
        <v>15</v>
      </c>
      <c r="G22" s="144"/>
      <c r="H22" s="148"/>
      <c r="I22" s="148"/>
      <c r="J22" s="145"/>
      <c r="K22" s="88">
        <v>0</v>
      </c>
    </row>
    <row r="23" spans="1:11" ht="15.75" customHeight="1" thickBot="1">
      <c r="A23" s="67">
        <v>4</v>
      </c>
      <c r="B23" s="197"/>
      <c r="C23" s="198"/>
      <c r="D23" s="81" t="s">
        <v>61</v>
      </c>
      <c r="E23" s="85">
        <v>0</v>
      </c>
      <c r="F23" s="69">
        <v>16</v>
      </c>
      <c r="G23" s="144"/>
      <c r="H23" s="148"/>
      <c r="I23" s="148"/>
      <c r="J23" s="145"/>
      <c r="K23" s="88">
        <v>0</v>
      </c>
    </row>
    <row r="24" spans="1:11" ht="15.75" customHeight="1" thickBot="1">
      <c r="A24" s="67">
        <v>5</v>
      </c>
      <c r="B24" s="129" t="s">
        <v>67</v>
      </c>
      <c r="C24" s="199"/>
      <c r="D24" s="200"/>
      <c r="E24" s="86">
        <f>SUM(E20:E23)</f>
        <v>0</v>
      </c>
      <c r="F24" s="73">
        <v>17</v>
      </c>
      <c r="G24" s="144"/>
      <c r="H24" s="148"/>
      <c r="I24" s="148"/>
      <c r="J24" s="145"/>
      <c r="K24" s="88">
        <v>0</v>
      </c>
    </row>
    <row r="25" spans="1:11" ht="15.75" customHeight="1">
      <c r="A25" s="67">
        <v>6</v>
      </c>
      <c r="B25" s="201" t="s">
        <v>68</v>
      </c>
      <c r="C25" s="202"/>
      <c r="D25" s="203"/>
      <c r="E25" s="83">
        <v>0</v>
      </c>
      <c r="F25" s="69">
        <v>18</v>
      </c>
      <c r="G25" s="144"/>
      <c r="H25" s="148"/>
      <c r="I25" s="148"/>
      <c r="J25" s="145"/>
      <c r="K25" s="88">
        <v>0</v>
      </c>
    </row>
    <row r="26" spans="1:11" ht="15.75" customHeight="1" thickBot="1">
      <c r="A26" s="67">
        <v>7</v>
      </c>
      <c r="B26" s="201" t="s">
        <v>69</v>
      </c>
      <c r="C26" s="202"/>
      <c r="D26" s="203"/>
      <c r="E26" s="85">
        <v>0</v>
      </c>
      <c r="F26" s="69">
        <v>19</v>
      </c>
      <c r="G26" s="144"/>
      <c r="H26" s="148"/>
      <c r="I26" s="148"/>
      <c r="J26" s="145"/>
      <c r="K26" s="88">
        <v>0</v>
      </c>
    </row>
    <row r="27" spans="1:11" ht="15.75" customHeight="1" thickBot="1">
      <c r="A27" s="67">
        <v>8</v>
      </c>
      <c r="B27" s="129" t="s">
        <v>70</v>
      </c>
      <c r="C27" s="199"/>
      <c r="D27" s="200"/>
      <c r="E27" s="86">
        <f>SUM(E24:E26)</f>
        <v>0</v>
      </c>
      <c r="F27" s="73">
        <v>20</v>
      </c>
      <c r="G27" s="144"/>
      <c r="H27" s="148"/>
      <c r="I27" s="148"/>
      <c r="J27" s="145"/>
      <c r="K27" s="88">
        <v>0</v>
      </c>
    </row>
    <row r="28" spans="1:11" ht="15.75" customHeight="1">
      <c r="A28" s="67">
        <v>9</v>
      </c>
      <c r="B28" s="201" t="s">
        <v>71</v>
      </c>
      <c r="C28" s="202"/>
      <c r="D28" s="203"/>
      <c r="E28" s="83">
        <v>0</v>
      </c>
      <c r="F28" s="69">
        <v>21</v>
      </c>
      <c r="G28" s="144"/>
      <c r="H28" s="148"/>
      <c r="I28" s="148"/>
      <c r="J28" s="145"/>
      <c r="K28" s="88">
        <v>0</v>
      </c>
    </row>
    <row r="29" spans="1:11" ht="15.75" customHeight="1">
      <c r="A29" s="67">
        <v>10</v>
      </c>
      <c r="B29" s="201" t="s">
        <v>72</v>
      </c>
      <c r="C29" s="202"/>
      <c r="D29" s="203"/>
      <c r="E29" s="84">
        <v>0</v>
      </c>
      <c r="F29" s="69">
        <v>22</v>
      </c>
      <c r="G29" s="144"/>
      <c r="H29" s="148"/>
      <c r="I29" s="148"/>
      <c r="J29" s="145"/>
      <c r="K29" s="88">
        <v>0</v>
      </c>
    </row>
    <row r="30" spans="1:11" ht="15.75" customHeight="1" thickBot="1">
      <c r="A30" s="67">
        <v>11</v>
      </c>
      <c r="B30" s="201" t="s">
        <v>73</v>
      </c>
      <c r="C30" s="202"/>
      <c r="D30" s="203"/>
      <c r="E30" s="85">
        <v>0</v>
      </c>
      <c r="F30" s="69">
        <v>23</v>
      </c>
      <c r="G30" s="144"/>
      <c r="H30" s="148"/>
      <c r="I30" s="148"/>
      <c r="J30" s="145"/>
      <c r="K30" s="88">
        <v>0</v>
      </c>
    </row>
    <row r="31" spans="1:11" ht="15.75" customHeight="1" thickBot="1">
      <c r="A31" s="76">
        <v>12</v>
      </c>
      <c r="B31" s="129" t="s">
        <v>74</v>
      </c>
      <c r="C31" s="199"/>
      <c r="D31" s="200"/>
      <c r="E31" s="92">
        <f>SUM(E27:E30)</f>
        <v>0</v>
      </c>
      <c r="F31" s="77">
        <v>24</v>
      </c>
      <c r="G31" s="141"/>
      <c r="H31" s="141"/>
      <c r="I31" s="141"/>
      <c r="J31" s="141"/>
      <c r="K31" s="89">
        <v>0</v>
      </c>
    </row>
    <row r="32" spans="1:11" ht="15.75" customHeight="1" thickBot="1">
      <c r="A32" s="78"/>
      <c r="B32" s="240"/>
      <c r="C32" s="241"/>
      <c r="D32" s="242"/>
      <c r="E32" s="80"/>
      <c r="F32" s="79">
        <v>25</v>
      </c>
      <c r="G32" s="149" t="s">
        <v>75</v>
      </c>
      <c r="H32" s="150"/>
      <c r="I32" s="150"/>
      <c r="J32" s="102"/>
      <c r="K32" s="90">
        <f>SUM(K20:K31)</f>
        <v>0</v>
      </c>
    </row>
    <row r="33" spans="1:11" ht="15.75" customHeight="1" thickBot="1">
      <c r="A33" s="171"/>
      <c r="B33" s="172"/>
      <c r="C33" s="172"/>
      <c r="D33" s="172"/>
      <c r="E33" s="172"/>
      <c r="F33" s="128" t="s">
        <v>62</v>
      </c>
      <c r="G33" s="152"/>
      <c r="H33" s="152"/>
      <c r="I33" s="152"/>
      <c r="J33" s="153"/>
      <c r="K33" s="154"/>
    </row>
    <row r="34" spans="1:11" ht="15.75" customHeight="1" thickBot="1">
      <c r="A34" s="171"/>
      <c r="B34" s="172"/>
      <c r="C34" s="172"/>
      <c r="D34" s="172"/>
      <c r="E34" s="172"/>
      <c r="F34" s="74">
        <v>26</v>
      </c>
      <c r="G34" s="151" t="s">
        <v>76</v>
      </c>
      <c r="H34" s="151"/>
      <c r="I34" s="151"/>
      <c r="J34" s="129"/>
      <c r="K34" s="92">
        <f>E31+K32</f>
        <v>0</v>
      </c>
    </row>
    <row r="35" spans="1:11" ht="15.75" customHeight="1">
      <c r="A35" s="171"/>
      <c r="B35" s="172"/>
      <c r="C35" s="172"/>
      <c r="D35" s="172"/>
      <c r="E35" s="172"/>
      <c r="F35" s="74">
        <v>27</v>
      </c>
      <c r="G35" s="130" t="s">
        <v>107</v>
      </c>
      <c r="H35" s="131"/>
      <c r="I35" s="131"/>
      <c r="J35" s="131"/>
      <c r="K35" s="103">
        <v>0</v>
      </c>
    </row>
    <row r="36" spans="1:11" ht="15.75" customHeight="1">
      <c r="A36" s="171"/>
      <c r="B36" s="172"/>
      <c r="C36" s="172"/>
      <c r="D36" s="172"/>
      <c r="E36" s="172"/>
      <c r="F36" s="74">
        <v>28</v>
      </c>
      <c r="G36" s="130" t="s">
        <v>109</v>
      </c>
      <c r="H36" s="131"/>
      <c r="I36" s="131"/>
      <c r="J36" s="131"/>
      <c r="K36" s="104">
        <v>0</v>
      </c>
    </row>
    <row r="37" spans="1:11" ht="15.75" customHeight="1" thickBot="1">
      <c r="A37" s="171"/>
      <c r="B37" s="172"/>
      <c r="C37" s="172"/>
      <c r="D37" s="172"/>
      <c r="E37" s="172"/>
      <c r="F37" s="74">
        <v>29</v>
      </c>
      <c r="G37" s="130" t="s">
        <v>108</v>
      </c>
      <c r="H37" s="131"/>
      <c r="I37" s="131"/>
      <c r="J37" s="131"/>
      <c r="K37" s="104">
        <v>0</v>
      </c>
    </row>
    <row r="38" spans="1:11" ht="15.75" customHeight="1" thickBot="1">
      <c r="A38" s="171"/>
      <c r="B38" s="172"/>
      <c r="C38" s="172"/>
      <c r="D38" s="172"/>
      <c r="E38" s="172"/>
      <c r="F38" s="75">
        <v>30</v>
      </c>
      <c r="G38" s="158" t="s">
        <v>82</v>
      </c>
      <c r="H38" s="158"/>
      <c r="I38" s="158"/>
      <c r="J38" s="159"/>
      <c r="K38" s="92">
        <f>SUM(K34:K37)</f>
        <v>0</v>
      </c>
    </row>
    <row r="39" spans="1:11" ht="15.75" customHeight="1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5"/>
    </row>
    <row r="40" spans="1:11" ht="15.75" customHeight="1">
      <c r="A40" s="100"/>
      <c r="B40" s="101"/>
      <c r="C40" s="91"/>
      <c r="D40" s="166"/>
      <c r="E40" s="167"/>
      <c r="F40" s="160" t="s">
        <v>77</v>
      </c>
      <c r="G40" s="161"/>
      <c r="H40" s="162"/>
      <c r="I40" s="176">
        <v>1</v>
      </c>
      <c r="J40" s="177"/>
      <c r="K40" s="178"/>
    </row>
    <row r="41" spans="1:11" ht="15.75" customHeight="1">
      <c r="A41" s="179"/>
      <c r="B41" s="180"/>
      <c r="C41" s="181"/>
      <c r="D41" s="168"/>
      <c r="E41" s="169"/>
      <c r="F41" s="160" t="s">
        <v>78</v>
      </c>
      <c r="G41" s="161"/>
      <c r="H41" s="162"/>
      <c r="I41" s="176">
        <v>101</v>
      </c>
      <c r="J41" s="177"/>
      <c r="K41" s="178"/>
    </row>
    <row r="42" spans="1:11" ht="15.75" customHeight="1">
      <c r="A42" s="182"/>
      <c r="B42" s="183"/>
      <c r="C42" s="184"/>
      <c r="D42" s="168"/>
      <c r="E42" s="169"/>
      <c r="F42" s="160" t="s">
        <v>79</v>
      </c>
      <c r="G42" s="161"/>
      <c r="H42" s="162"/>
      <c r="I42" s="155"/>
      <c r="J42" s="156"/>
      <c r="K42" s="157"/>
    </row>
    <row r="43" spans="1:11" ht="15.75" customHeight="1">
      <c r="A43" s="185"/>
      <c r="B43" s="186"/>
      <c r="C43" s="187"/>
      <c r="D43" s="168"/>
      <c r="E43" s="169"/>
      <c r="F43" s="160"/>
      <c r="G43" s="161"/>
      <c r="H43" s="162"/>
      <c r="I43" s="194">
        <v>41061</v>
      </c>
      <c r="J43" s="177"/>
      <c r="K43" s="178"/>
    </row>
    <row r="44" spans="1:11" ht="15.75" customHeight="1" thickBot="1">
      <c r="A44" s="163" t="s">
        <v>63</v>
      </c>
      <c r="B44" s="164"/>
      <c r="C44" s="165"/>
      <c r="D44" s="170" t="s">
        <v>64</v>
      </c>
      <c r="E44" s="165"/>
      <c r="F44" s="188" t="s">
        <v>65</v>
      </c>
      <c r="G44" s="189"/>
      <c r="H44" s="190"/>
      <c r="I44" s="191"/>
      <c r="J44" s="192"/>
      <c r="K44" s="193"/>
    </row>
  </sheetData>
  <sheetProtection/>
  <mergeCells count="88">
    <mergeCell ref="B30:D30"/>
    <mergeCell ref="B32:D32"/>
    <mergeCell ref="G30:J30"/>
    <mergeCell ref="G31:J31"/>
    <mergeCell ref="B31:D31"/>
    <mergeCell ref="H7:I7"/>
    <mergeCell ref="H8:I8"/>
    <mergeCell ref="C15:D15"/>
    <mergeCell ref="C13:G13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B20:C21"/>
    <mergeCell ref="A19:E19"/>
    <mergeCell ref="G19:K19"/>
    <mergeCell ref="C17:D17"/>
    <mergeCell ref="G20:J20"/>
    <mergeCell ref="G21:J21"/>
    <mergeCell ref="H17:K17"/>
    <mergeCell ref="B22:C23"/>
    <mergeCell ref="B24:D24"/>
    <mergeCell ref="B28:D28"/>
    <mergeCell ref="B29:D29"/>
    <mergeCell ref="B25:D25"/>
    <mergeCell ref="B26:D26"/>
    <mergeCell ref="B27:D27"/>
    <mergeCell ref="C10:G10"/>
    <mergeCell ref="C11:G11"/>
    <mergeCell ref="C12:G12"/>
    <mergeCell ref="H9:I9"/>
    <mergeCell ref="H10:I10"/>
    <mergeCell ref="H12:I12"/>
    <mergeCell ref="H11:I11"/>
    <mergeCell ref="I44:K44"/>
    <mergeCell ref="I43:K43"/>
    <mergeCell ref="I41:K41"/>
    <mergeCell ref="G36:J36"/>
    <mergeCell ref="F43:H43"/>
    <mergeCell ref="F42:H42"/>
    <mergeCell ref="A44:C44"/>
    <mergeCell ref="D40:E43"/>
    <mergeCell ref="D44:E44"/>
    <mergeCell ref="A33:E38"/>
    <mergeCell ref="A39:K39"/>
    <mergeCell ref="I40:K40"/>
    <mergeCell ref="G35:J35"/>
    <mergeCell ref="A41:C41"/>
    <mergeCell ref="A42:C43"/>
    <mergeCell ref="F44:H44"/>
    <mergeCell ref="G37:J37"/>
    <mergeCell ref="F33:K33"/>
    <mergeCell ref="I42:K42"/>
    <mergeCell ref="G38:J38"/>
    <mergeCell ref="F40:H40"/>
    <mergeCell ref="F41:H41"/>
    <mergeCell ref="G34:J34"/>
    <mergeCell ref="G29:J29"/>
    <mergeCell ref="G28:J28"/>
    <mergeCell ref="G25:J25"/>
    <mergeCell ref="G26:J26"/>
    <mergeCell ref="G27:J27"/>
    <mergeCell ref="J11:K11"/>
    <mergeCell ref="G22:J22"/>
    <mergeCell ref="G23:J23"/>
    <mergeCell ref="G32:I32"/>
    <mergeCell ref="G24:J24"/>
    <mergeCell ref="H16:I16"/>
    <mergeCell ref="J16:K16"/>
    <mergeCell ref="J15:K15"/>
    <mergeCell ref="H15:I15"/>
    <mergeCell ref="J7:K7"/>
    <mergeCell ref="J8:K8"/>
    <mergeCell ref="J9:K9"/>
    <mergeCell ref="J10:K10"/>
    <mergeCell ref="F15:G15"/>
    <mergeCell ref="F16:G16"/>
    <mergeCell ref="J12:K12"/>
    <mergeCell ref="J13:K13"/>
    <mergeCell ref="J14:K14"/>
    <mergeCell ref="H13:I13"/>
    <mergeCell ref="H14:I14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Eva Postova</cp:lastModifiedBy>
  <cp:lastPrinted>2003-02-27T17:49:46Z</cp:lastPrinted>
  <dcterms:created xsi:type="dcterms:W3CDTF">2000-09-05T09:25:34Z</dcterms:created>
  <dcterms:modified xsi:type="dcterms:W3CDTF">2012-09-18T08:48:03Z</dcterms:modified>
  <cp:category/>
  <cp:version/>
  <cp:contentType/>
  <cp:contentStatus/>
</cp:coreProperties>
</file>