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75" tabRatio="727" activeTab="0"/>
  </bookViews>
  <sheets>
    <sheet name="NV_08" sheetId="1" r:id="rId1"/>
  </sheets>
  <definedNames>
    <definedName name="_xlnm.Print_Area" localSheetId="0">'NV_08'!$A$1:$O$169</definedName>
    <definedName name="_xlnm.Print_Titles" localSheetId="0">'NV_08'!$7:$8</definedName>
  </definedNames>
  <calcPr fullCalcOnLoad="1"/>
</workbook>
</file>

<file path=xl/sharedStrings.xml><?xml version="1.0" encoding="utf-8"?>
<sst xmlns="http://schemas.openxmlformats.org/spreadsheetml/2006/main" count="249" uniqueCount="242">
  <si>
    <t>Kapitola: 361 - Akademie věd ČR</t>
  </si>
  <si>
    <t>Pracoviště:</t>
  </si>
  <si>
    <t>U k a z a t e l</t>
  </si>
  <si>
    <t>Spotřebované nákupy</t>
  </si>
  <si>
    <t>Spotřeba materiálu</t>
  </si>
  <si>
    <t xml:space="preserve">           spotřeba pohonných hmot</t>
  </si>
  <si>
    <t xml:space="preserve">           knihy, časopisy</t>
  </si>
  <si>
    <t xml:space="preserve">           práce výrobní povahy</t>
  </si>
  <si>
    <t>Spotřeba energie</t>
  </si>
  <si>
    <t>Spotřeba ostatních neskladovatelných dodávek</t>
  </si>
  <si>
    <t xml:space="preserve">           pára</t>
  </si>
  <si>
    <t xml:space="preserve">           plyn</t>
  </si>
  <si>
    <t>Prodané zboží</t>
  </si>
  <si>
    <t>Služby</t>
  </si>
  <si>
    <t>Opravy a udržování</t>
  </si>
  <si>
    <t xml:space="preserve">           opravy a udržování movitostí</t>
  </si>
  <si>
    <t>Cestovné</t>
  </si>
  <si>
    <t xml:space="preserve">           zahraniční cestovné</t>
  </si>
  <si>
    <t>Náklady na reprezentaci</t>
  </si>
  <si>
    <t>Ostatní služby</t>
  </si>
  <si>
    <t xml:space="preserve">           ostatní nájemné</t>
  </si>
  <si>
    <t xml:space="preserve">           výkony spojů</t>
  </si>
  <si>
    <t xml:space="preserve">           účastnické poplatky na konferencích apod.</t>
  </si>
  <si>
    <t xml:space="preserve">           pojištění majetku</t>
  </si>
  <si>
    <t xml:space="preserve">           nakupované výkony výpočetní techniky</t>
  </si>
  <si>
    <t xml:space="preserve">           ostatní služby</t>
  </si>
  <si>
    <t>Osobní náklady</t>
  </si>
  <si>
    <t>Mzdové náklady</t>
  </si>
  <si>
    <t xml:space="preserve">           OON</t>
  </si>
  <si>
    <t xml:space="preserve">            autorské honoráře</t>
  </si>
  <si>
    <t>Zákonné sociální pojištění</t>
  </si>
  <si>
    <t xml:space="preserve">           pojištění sociální</t>
  </si>
  <si>
    <t>Ostatní sociální pojištění</t>
  </si>
  <si>
    <t>Zákonné sociální náklady</t>
  </si>
  <si>
    <t xml:space="preserve">           ostatní</t>
  </si>
  <si>
    <t>Ostatní sociální náklady</t>
  </si>
  <si>
    <t>Daně a poplatky</t>
  </si>
  <si>
    <t>Daň silniční</t>
  </si>
  <si>
    <t>Daň z nemovitostí</t>
  </si>
  <si>
    <t>Ostatní daně a poplatky</t>
  </si>
  <si>
    <t>Ostatní náklady</t>
  </si>
  <si>
    <t>Smluvní pokuty a úroky z prodlení</t>
  </si>
  <si>
    <t>Ostatní pokuty a penále</t>
  </si>
  <si>
    <t>Úroky</t>
  </si>
  <si>
    <t>Kursové ztráty</t>
  </si>
  <si>
    <t>Dary</t>
  </si>
  <si>
    <t>Manka a škody</t>
  </si>
  <si>
    <t>Jiné ostatní náklady</t>
  </si>
  <si>
    <t>Odpisy dlouhodobého nehmotného a hmotného majetku</t>
  </si>
  <si>
    <t>Prodaný materiál</t>
  </si>
  <si>
    <t>Daň z příjmů</t>
  </si>
  <si>
    <t>Tržby za vlastní výkony a za zboží</t>
  </si>
  <si>
    <t>Tržby za vlastní výrobky</t>
  </si>
  <si>
    <t xml:space="preserve">           příjmy z prodeje neperiodických publikací</t>
  </si>
  <si>
    <t xml:space="preserve">           tržby z prodeje jídel a nápojů</t>
  </si>
  <si>
    <t xml:space="preserve">           tržby za ostatní vlastní výrobky</t>
  </si>
  <si>
    <t>Tržby z prodeje služeb</t>
  </si>
  <si>
    <t xml:space="preserve">           inkaso konferenčních poplatků</t>
  </si>
  <si>
    <t xml:space="preserve">           licence</t>
  </si>
  <si>
    <t xml:space="preserve">           tržby ze zakázek hl. činnosti</t>
  </si>
  <si>
    <t>Tržby za prodané zboží</t>
  </si>
  <si>
    <t>Změna stavu vnitroorganizačních zásob</t>
  </si>
  <si>
    <t>Změna stavu zásob nedokončené výroby</t>
  </si>
  <si>
    <t>Změna stavu zásob polotovarů</t>
  </si>
  <si>
    <t>Změna stavu zásob výrobků</t>
  </si>
  <si>
    <t>Změna stavu zvířat</t>
  </si>
  <si>
    <t>Aktivace</t>
  </si>
  <si>
    <t>Aktivace materiálu a zboží</t>
  </si>
  <si>
    <t>Aktivace vnitroorganizačních služeb</t>
  </si>
  <si>
    <t>Aktivace dlouhodobého nehmotného majetku</t>
  </si>
  <si>
    <t>Aktivace dlouhodobého hmotného majetku</t>
  </si>
  <si>
    <t>Ostatní výnosy</t>
  </si>
  <si>
    <t>Kursové zisky</t>
  </si>
  <si>
    <t>Jiné ostatní výnosy</t>
  </si>
  <si>
    <t xml:space="preserve">           nájemné z ploch (bytů i nebytových prostor)</t>
  </si>
  <si>
    <t xml:space="preserve">           nájemné ze zařízení</t>
  </si>
  <si>
    <t xml:space="preserve">           příspěvek na sdruženou činnost</t>
  </si>
  <si>
    <t>Tržby z prodeje dlouhod. nehmot. a hmotného majetku</t>
  </si>
  <si>
    <t>Výnosy z dlouhodobého finančního majetku</t>
  </si>
  <si>
    <t>Tržby z prodeje materiálu</t>
  </si>
  <si>
    <t>Výnosy z krátkodobého finančního majetku</t>
  </si>
  <si>
    <t>Zúčtování fondů</t>
  </si>
  <si>
    <t xml:space="preserve">           fond reprodukce majetku</t>
  </si>
  <si>
    <t>Platby za odepsané pohledávky</t>
  </si>
  <si>
    <t xml:space="preserve">             účelové</t>
  </si>
  <si>
    <t>Prodané cenné papíry a podíly</t>
  </si>
  <si>
    <t>Tržby z prodeje cenných papírů a podílů</t>
  </si>
  <si>
    <t>Přijaté prostředky na výzkum a vývoj (zaslané přímo na účet)</t>
  </si>
  <si>
    <t xml:space="preserve">                  v tom: granty GA ČR </t>
  </si>
  <si>
    <t xml:space="preserve">                              projekty ostatních resortů</t>
  </si>
  <si>
    <t xml:space="preserve">                 v tom: granty GA AV</t>
  </si>
  <si>
    <t xml:space="preserve">                             ostatní dotace</t>
  </si>
  <si>
    <t xml:space="preserve">                              dotace na GA ČR od příjemců účelové podpory VaV (spolupříjemci)</t>
  </si>
  <si>
    <t xml:space="preserve">                             program Nanotechnologie pro společnost</t>
  </si>
  <si>
    <t xml:space="preserve">                             program podpory projektů cíleného výzkumu (NPV I)</t>
  </si>
  <si>
    <t xml:space="preserve">                             tématický program Informační společnost (NPV I)</t>
  </si>
  <si>
    <t>Ř.č.</t>
  </si>
  <si>
    <t>Položka</t>
  </si>
  <si>
    <t>výkazu</t>
  </si>
  <si>
    <t>Účtová tř.</t>
  </si>
  <si>
    <t>SÚ, AÚ</t>
  </si>
  <si>
    <t>Náklady VVI celkem</t>
  </si>
  <si>
    <t>A.</t>
  </si>
  <si>
    <t>A.I.</t>
  </si>
  <si>
    <t>A.I.1.</t>
  </si>
  <si>
    <t>A.I.2.</t>
  </si>
  <si>
    <t>A.I.3.</t>
  </si>
  <si>
    <t>A.I.4.</t>
  </si>
  <si>
    <t>A.II.</t>
  </si>
  <si>
    <t>A.II.5.</t>
  </si>
  <si>
    <t>A.II.6.</t>
  </si>
  <si>
    <t>A.II.7.</t>
  </si>
  <si>
    <t>A.II.8.</t>
  </si>
  <si>
    <t>A.III.</t>
  </si>
  <si>
    <t>A.III.9.</t>
  </si>
  <si>
    <t>A.III.10.</t>
  </si>
  <si>
    <t>A.III.11.</t>
  </si>
  <si>
    <t>A.III.12.</t>
  </si>
  <si>
    <t xml:space="preserve">           ostatní (§24, odst.2, písm.j, zák.č. 586/1992 Sb.)</t>
  </si>
  <si>
    <t>A.III.13.</t>
  </si>
  <si>
    <t>A.IV.</t>
  </si>
  <si>
    <t>A.IV.14.</t>
  </si>
  <si>
    <t>A.IV.15.</t>
  </si>
  <si>
    <t>A.IV.16.</t>
  </si>
  <si>
    <t>A.V.</t>
  </si>
  <si>
    <t>A.V.18.</t>
  </si>
  <si>
    <t>A.V.17.</t>
  </si>
  <si>
    <t>A.V.19.</t>
  </si>
  <si>
    <t>A.V.20.</t>
  </si>
  <si>
    <t>A.V.21.</t>
  </si>
  <si>
    <t>A.V.22.</t>
  </si>
  <si>
    <t>A.V.23.</t>
  </si>
  <si>
    <t>A.V.24.</t>
  </si>
  <si>
    <t>Odpis nedobytné  pohledávky</t>
  </si>
  <si>
    <t>v tom: spotřeba paliva</t>
  </si>
  <si>
    <t>v tom: voda</t>
  </si>
  <si>
    <t>v tom: opravy a udržování nemovitostí</t>
  </si>
  <si>
    <t>v tom: tuzemské cestovné</t>
  </si>
  <si>
    <t>v tom: stálé nájemné z ploch</t>
  </si>
  <si>
    <t>v tom: mzdy</t>
  </si>
  <si>
    <t>v tom: pojištění zdravotní</t>
  </si>
  <si>
    <t>v tom: příděl do sociálního fondu</t>
  </si>
  <si>
    <t>A.VI.</t>
  </si>
  <si>
    <t>A.VI.25.</t>
  </si>
  <si>
    <t>A.VI.26.</t>
  </si>
  <si>
    <t>A.VI.27.</t>
  </si>
  <si>
    <t>A.VI.28.</t>
  </si>
  <si>
    <t>A.VI.29.</t>
  </si>
  <si>
    <t>A.VI.30.</t>
  </si>
  <si>
    <t>v tom:  pojištění úrazové</t>
  </si>
  <si>
    <t>Tvorba  rezerv</t>
  </si>
  <si>
    <t>A.VIII.</t>
  </si>
  <si>
    <t>A.VIII.33.</t>
  </si>
  <si>
    <t>B.</t>
  </si>
  <si>
    <t>Výnosy VVI celkem</t>
  </si>
  <si>
    <t>B.I.</t>
  </si>
  <si>
    <t>B.I.1.</t>
  </si>
  <si>
    <t>v tom: příjmy z prodeje periodických publikací</t>
  </si>
  <si>
    <t>B.I.2.</t>
  </si>
  <si>
    <t>v tom: tržby z ubytování</t>
  </si>
  <si>
    <t>B.I.3.</t>
  </si>
  <si>
    <t>B.II.</t>
  </si>
  <si>
    <t>B.II.4.</t>
  </si>
  <si>
    <t>B.II.5.</t>
  </si>
  <si>
    <t>B.II.6.</t>
  </si>
  <si>
    <t>B.II.7.</t>
  </si>
  <si>
    <t>B.III.</t>
  </si>
  <si>
    <t>B.III.8.</t>
  </si>
  <si>
    <t>B.III.9.</t>
  </si>
  <si>
    <t>B.III.10.</t>
  </si>
  <si>
    <t>B.III.11.</t>
  </si>
  <si>
    <t>B.IV.</t>
  </si>
  <si>
    <t>B.IV.12.</t>
  </si>
  <si>
    <t>B.IV.13.</t>
  </si>
  <si>
    <t>B.IV.14.</t>
  </si>
  <si>
    <t>B.IV.15.</t>
  </si>
  <si>
    <t>B.IV.16.</t>
  </si>
  <si>
    <t>B.IV.17.</t>
  </si>
  <si>
    <r>
      <t xml:space="preserve">v tom: </t>
    </r>
    <r>
      <rPr>
        <b/>
        <sz val="10"/>
        <rFont val="Arial CE"/>
        <family val="2"/>
      </rPr>
      <t>rezervní fond</t>
    </r>
  </si>
  <si>
    <t xml:space="preserve">           fond účelově určených prostředků</t>
  </si>
  <si>
    <t xml:space="preserve">                      účelově určené prostředky ze zahraničí</t>
  </si>
  <si>
    <t xml:space="preserve">                      účelově určené peněžní dary</t>
  </si>
  <si>
    <t>B.IV.18</t>
  </si>
  <si>
    <t>v tom: výnosy z konferencí</t>
  </si>
  <si>
    <t>B.V.</t>
  </si>
  <si>
    <t>B.V.19.</t>
  </si>
  <si>
    <t>B.V.20.</t>
  </si>
  <si>
    <t>Tržby z prodeje majetku,zúčtování rezerv a opravné položek</t>
  </si>
  <si>
    <t>B.V.21.</t>
  </si>
  <si>
    <t>B.V.22.</t>
  </si>
  <si>
    <t>B.V.23.</t>
  </si>
  <si>
    <t>Zúčtování rezerv</t>
  </si>
  <si>
    <t>B.V.24.</t>
  </si>
  <si>
    <t>Zúčtování opravných položek</t>
  </si>
  <si>
    <t>B.VII.</t>
  </si>
  <si>
    <t>Provozní dotace</t>
  </si>
  <si>
    <t>B.VII.29</t>
  </si>
  <si>
    <t>B.V.25.</t>
  </si>
  <si>
    <t>Provozní dotace (přidělená rozhodnutím)</t>
  </si>
  <si>
    <t>v tom:  institucionální</t>
  </si>
  <si>
    <t xml:space="preserve">                              dotace pro proj.ost.resortů od příjemců účel. podpory VaV (spolupříjemci)</t>
  </si>
  <si>
    <t xml:space="preserve">                              ostatní </t>
  </si>
  <si>
    <t>C.</t>
  </si>
  <si>
    <t>34.</t>
  </si>
  <si>
    <t>D.</t>
  </si>
  <si>
    <t>Výsledek hospodaření po zdanění</t>
  </si>
  <si>
    <t>Výsledek hospodaření před zdaněním</t>
  </si>
  <si>
    <t xml:space="preserve">           v tom: peněžní dary</t>
  </si>
  <si>
    <t xml:space="preserve">           příjmy z prodeje  předm.vyvin.při řeš.úkolů vědy</t>
  </si>
  <si>
    <t xml:space="preserve">           tvorba fondu účelově určených prostředků</t>
  </si>
  <si>
    <t xml:space="preserve">                                  z toho: dotace na akce nákladné údržby</t>
  </si>
  <si>
    <t xml:space="preserve">                     ostatní</t>
  </si>
  <si>
    <t>Dodatečné odvody daně z příjmů</t>
  </si>
  <si>
    <t>Odpisy, prodaný majetek,tvorba rezerv a oprav. položek</t>
  </si>
  <si>
    <t xml:space="preserve">           nákup drobného hmotného majetku</t>
  </si>
  <si>
    <t xml:space="preserve">            sociální fond</t>
  </si>
  <si>
    <t xml:space="preserve">           nákup drobného nehmotného majetku</t>
  </si>
  <si>
    <t>v tom: odpisy majetku pořízeného z dotace</t>
  </si>
  <si>
    <t xml:space="preserve">           odpisy majetku pořízeného z vlastních zdrojů</t>
  </si>
  <si>
    <t>v tom: zůstatková cena prodaného majetku pořízeného z dotace</t>
  </si>
  <si>
    <t xml:space="preserve">           zůstatková cena prodaného majetku pořízeného  z vlastních zdrojů</t>
  </si>
  <si>
    <t>Zůstatková cena prodaného dlouhodobého nehmot.a hmot. majetku</t>
  </si>
  <si>
    <t xml:space="preserve">           zúčtování poměrné části odpisů majetku pořízeného z dotace</t>
  </si>
  <si>
    <t xml:space="preserve">                      tvorba FÚUP - prostředky od jiných poskytovatelů</t>
  </si>
  <si>
    <t xml:space="preserve">           v tom: tvorba FÚUP - účelové prostředky (poskytnuté zřizovatelem)</t>
  </si>
  <si>
    <t xml:space="preserve">           v tom: účelové (převedené z min. roku - přidělené zřizovatelem)</t>
  </si>
  <si>
    <t xml:space="preserve">                      institucionální (převedné z min. roku - přidělené zřizovatelem)</t>
  </si>
  <si>
    <t xml:space="preserve">                      tvorba FÚUP - institucionální prostředky (poskytnuté zřizovatelem)</t>
  </si>
  <si>
    <t xml:space="preserve">                      prostředky od jiných poskytovatelů</t>
  </si>
  <si>
    <t xml:space="preserve">                      tvorba FÚUP - ostatní</t>
  </si>
  <si>
    <t>Příloha č.1</t>
  </si>
  <si>
    <t>Filosofický ústav AV ČR, v.v.i.</t>
  </si>
  <si>
    <t>kooperace</t>
  </si>
  <si>
    <t>Rozpočet</t>
  </si>
  <si>
    <t xml:space="preserve">                v tom: výzkumný záměr </t>
  </si>
  <si>
    <t xml:space="preserve">                           dotace na činnost (infrastruktura),</t>
  </si>
  <si>
    <t>v Kč</t>
  </si>
  <si>
    <t>odměny za funkci v radě v.v.i,.</t>
  </si>
  <si>
    <t xml:space="preserve">                           ostatní dotace </t>
  </si>
  <si>
    <t xml:space="preserve">           spotřeba všeob.materiálu,VT, </t>
  </si>
  <si>
    <t xml:space="preserve">           ostatní materiálové náklady - kancelářské</t>
  </si>
  <si>
    <t>Náklady a výnosy VVI  na rok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</si>
</sst>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color indexed="8"/>
      <name val="Arial CE"/>
      <family val="2"/>
    </font>
    <font>
      <b/>
      <sz val="11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b/>
      <sz val="13"/>
      <name val="Arial CE"/>
      <family val="0"/>
    </font>
    <font>
      <b/>
      <sz val="11"/>
      <color indexed="10"/>
      <name val="Arial CE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E"/>
      <family val="0"/>
    </font>
    <font>
      <b/>
      <sz val="12"/>
      <color rgb="FFFF0000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9D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/>
      <bottom style="dotted"/>
    </border>
    <border>
      <left/>
      <right style="thin"/>
      <top/>
      <bottom style="dotted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dotted"/>
    </border>
    <border>
      <left style="medium"/>
      <right style="thin"/>
      <top/>
      <bottom style="dotted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dotted"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thin"/>
      <top style="thin"/>
      <bottom style="dotted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dotted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dotted"/>
    </border>
    <border>
      <left/>
      <right style="medium"/>
      <top style="thin"/>
      <bottom style="dotted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2" fontId="4" fillId="0" borderId="10" xfId="0" applyNumberFormat="1" applyFont="1" applyBorder="1" applyAlignment="1" applyProtection="1">
      <alignment horizontal="center"/>
      <protection/>
    </xf>
    <xf numFmtId="2" fontId="2" fillId="0" borderId="11" xfId="0" applyNumberFormat="1" applyFon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2" fontId="6" fillId="0" borderId="11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2" fontId="0" fillId="0" borderId="13" xfId="0" applyNumberFormat="1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2" fontId="0" fillId="0" borderId="13" xfId="0" applyNumberFormat="1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2" fontId="6" fillId="0" borderId="14" xfId="0" applyNumberFormat="1" applyFont="1" applyBorder="1" applyAlignment="1" applyProtection="1">
      <alignment/>
      <protection/>
    </xf>
    <xf numFmtId="2" fontId="7" fillId="0" borderId="13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1" fontId="0" fillId="0" borderId="15" xfId="0" applyNumberFormat="1" applyFont="1" applyBorder="1" applyAlignment="1" applyProtection="1">
      <alignment/>
      <protection/>
    </xf>
    <xf numFmtId="1" fontId="2" fillId="0" borderId="16" xfId="0" applyNumberFormat="1" applyFont="1" applyBorder="1" applyAlignment="1" applyProtection="1">
      <alignment/>
      <protection/>
    </xf>
    <xf numFmtId="1" fontId="0" fillId="0" borderId="16" xfId="0" applyNumberFormat="1" applyFont="1" applyBorder="1" applyAlignment="1" applyProtection="1">
      <alignment horizontal="center"/>
      <protection/>
    </xf>
    <xf numFmtId="1" fontId="0" fillId="0" borderId="17" xfId="0" applyNumberFormat="1" applyFont="1" applyBorder="1" applyAlignment="1" applyProtection="1">
      <alignment horizontal="center"/>
      <protection/>
    </xf>
    <xf numFmtId="1" fontId="0" fillId="0" borderId="18" xfId="0" applyNumberFormat="1" applyFont="1" applyBorder="1" applyAlignment="1" applyProtection="1">
      <alignment horizontal="center"/>
      <protection/>
    </xf>
    <xf numFmtId="1" fontId="0" fillId="0" borderId="19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2" fillId="0" borderId="10" xfId="0" applyNumberFormat="1" applyFont="1" applyBorder="1" applyAlignment="1" applyProtection="1">
      <alignment/>
      <protection/>
    </xf>
    <xf numFmtId="1" fontId="2" fillId="0" borderId="11" xfId="0" applyNumberFormat="1" applyFont="1" applyBorder="1" applyAlignment="1" applyProtection="1">
      <alignment/>
      <protection/>
    </xf>
    <xf numFmtId="1" fontId="6" fillId="0" borderId="14" xfId="0" applyNumberFormat="1" applyFont="1" applyBorder="1" applyAlignment="1" applyProtection="1">
      <alignment horizontal="left"/>
      <protection/>
    </xf>
    <xf numFmtId="1" fontId="4" fillId="0" borderId="12" xfId="0" applyNumberFormat="1" applyFont="1" applyBorder="1" applyAlignment="1" applyProtection="1">
      <alignment horizontal="left"/>
      <protection/>
    </xf>
    <xf numFmtId="1" fontId="2" fillId="0" borderId="13" xfId="0" applyNumberFormat="1" applyFont="1" applyBorder="1" applyAlignment="1" applyProtection="1">
      <alignment horizontal="left"/>
      <protection/>
    </xf>
    <xf numFmtId="1" fontId="0" fillId="0" borderId="13" xfId="0" applyNumberFormat="1" applyBorder="1" applyAlignment="1" applyProtection="1">
      <alignment horizontal="left"/>
      <protection/>
    </xf>
    <xf numFmtId="1" fontId="4" fillId="0" borderId="13" xfId="0" applyNumberFormat="1" applyFont="1" applyBorder="1" applyAlignment="1" applyProtection="1">
      <alignment horizontal="left"/>
      <protection/>
    </xf>
    <xf numFmtId="1" fontId="2" fillId="0" borderId="13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center"/>
      <protection/>
    </xf>
    <xf numFmtId="4" fontId="0" fillId="33" borderId="21" xfId="0" applyNumberFormat="1" applyFont="1" applyFill="1" applyBorder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1" fontId="0" fillId="0" borderId="22" xfId="0" applyNumberFormat="1" applyFont="1" applyBorder="1" applyAlignment="1" applyProtection="1">
      <alignment horizontal="center"/>
      <protection/>
    </xf>
    <xf numFmtId="2" fontId="2" fillId="0" borderId="10" xfId="0" applyNumberFormat="1" applyFont="1" applyBorder="1" applyAlignment="1" applyProtection="1">
      <alignment/>
      <protection/>
    </xf>
    <xf numFmtId="1" fontId="0" fillId="0" borderId="13" xfId="0" applyNumberFormat="1" applyFont="1" applyBorder="1" applyAlignment="1" applyProtection="1">
      <alignment horizontal="left"/>
      <protection/>
    </xf>
    <xf numFmtId="2" fontId="2" fillId="0" borderId="0" xfId="0" applyNumberFormat="1" applyFont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Alignment="1" applyProtection="1">
      <alignment/>
      <protection locked="0"/>
    </xf>
    <xf numFmtId="1" fontId="6" fillId="0" borderId="23" xfId="0" applyNumberFormat="1" applyFont="1" applyBorder="1" applyAlignment="1" applyProtection="1">
      <alignment horizontal="left"/>
      <protection/>
    </xf>
    <xf numFmtId="1" fontId="2" fillId="0" borderId="23" xfId="0" applyNumberFormat="1" applyFont="1" applyBorder="1" applyAlignment="1" applyProtection="1">
      <alignment horizontal="left"/>
      <protection/>
    </xf>
    <xf numFmtId="2" fontId="2" fillId="0" borderId="14" xfId="0" applyNumberFormat="1" applyFont="1" applyBorder="1" applyAlignment="1" applyProtection="1">
      <alignment horizontal="left"/>
      <protection/>
    </xf>
    <xf numFmtId="2" fontId="2" fillId="0" borderId="12" xfId="0" applyNumberFormat="1" applyFont="1" applyBorder="1" applyAlignment="1" applyProtection="1">
      <alignment horizontal="left"/>
      <protection/>
    </xf>
    <xf numFmtId="2" fontId="2" fillId="0" borderId="13" xfId="0" applyNumberFormat="1" applyFont="1" applyBorder="1" applyAlignment="1" applyProtection="1">
      <alignment horizontal="left"/>
      <protection/>
    </xf>
    <xf numFmtId="2" fontId="6" fillId="0" borderId="23" xfId="0" applyNumberFormat="1" applyFont="1" applyBorder="1" applyAlignment="1" applyProtection="1">
      <alignment horizontal="left"/>
      <protection/>
    </xf>
    <xf numFmtId="2" fontId="2" fillId="0" borderId="23" xfId="0" applyNumberFormat="1" applyFont="1" applyBorder="1" applyAlignment="1" applyProtection="1">
      <alignment horizontal="left"/>
      <protection/>
    </xf>
    <xf numFmtId="2" fontId="0" fillId="0" borderId="13" xfId="0" applyNumberFormat="1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/>
    </xf>
    <xf numFmtId="2" fontId="2" fillId="0" borderId="13" xfId="0" applyNumberFormat="1" applyFont="1" applyFill="1" applyBorder="1" applyAlignment="1" applyProtection="1">
      <alignment/>
      <protection/>
    </xf>
    <xf numFmtId="2" fontId="2" fillId="0" borderId="13" xfId="0" applyNumberFormat="1" applyFont="1" applyFill="1" applyBorder="1" applyAlignment="1" applyProtection="1">
      <alignment/>
      <protection/>
    </xf>
    <xf numFmtId="2" fontId="7" fillId="0" borderId="13" xfId="0" applyNumberFormat="1" applyFont="1" applyFill="1" applyBorder="1" applyAlignment="1" applyProtection="1">
      <alignment/>
      <protection/>
    </xf>
    <xf numFmtId="2" fontId="6" fillId="0" borderId="23" xfId="0" applyNumberFormat="1" applyFont="1" applyFill="1" applyBorder="1" applyAlignment="1" applyProtection="1">
      <alignment/>
      <protection/>
    </xf>
    <xf numFmtId="2" fontId="0" fillId="0" borderId="23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4" fontId="6" fillId="0" borderId="24" xfId="0" applyNumberFormat="1" applyFont="1" applyBorder="1" applyAlignment="1" applyProtection="1">
      <alignment/>
      <protection hidden="1"/>
    </xf>
    <xf numFmtId="4" fontId="4" fillId="0" borderId="21" xfId="0" applyNumberFormat="1" applyFont="1" applyFill="1" applyBorder="1" applyAlignment="1" applyProtection="1">
      <alignment/>
      <protection hidden="1"/>
    </xf>
    <xf numFmtId="4" fontId="2" fillId="0" borderId="21" xfId="0" applyNumberFormat="1" applyFont="1" applyFill="1" applyBorder="1" applyAlignment="1" applyProtection="1">
      <alignment/>
      <protection hidden="1"/>
    </xf>
    <xf numFmtId="4" fontId="6" fillId="0" borderId="24" xfId="0" applyNumberFormat="1" applyFont="1" applyFill="1" applyBorder="1" applyAlignment="1" applyProtection="1">
      <alignment/>
      <protection hidden="1"/>
    </xf>
    <xf numFmtId="4" fontId="6" fillId="0" borderId="25" xfId="0" applyNumberFormat="1" applyFont="1" applyFill="1" applyBorder="1" applyAlignment="1" applyProtection="1">
      <alignment horizontal="right"/>
      <protection hidden="1"/>
    </xf>
    <xf numFmtId="4" fontId="0" fillId="0" borderId="21" xfId="0" applyNumberFormat="1" applyFont="1" applyFill="1" applyBorder="1" applyAlignment="1" applyProtection="1">
      <alignment/>
      <protection hidden="1"/>
    </xf>
    <xf numFmtId="4" fontId="0" fillId="0" borderId="21" xfId="0" applyNumberFormat="1" applyFont="1" applyFill="1" applyBorder="1" applyAlignment="1" applyProtection="1">
      <alignment/>
      <protection hidden="1"/>
    </xf>
    <xf numFmtId="2" fontId="0" fillId="0" borderId="13" xfId="0" applyNumberFormat="1" applyFill="1" applyBorder="1" applyAlignment="1" applyProtection="1">
      <alignment/>
      <protection/>
    </xf>
    <xf numFmtId="2" fontId="2" fillId="0" borderId="26" xfId="0" applyNumberFormat="1" applyFont="1" applyBorder="1" applyAlignment="1" applyProtection="1">
      <alignment horizontal="left"/>
      <protection/>
    </xf>
    <xf numFmtId="2" fontId="2" fillId="0" borderId="27" xfId="0" applyNumberFormat="1" applyFont="1" applyBorder="1" applyAlignment="1" applyProtection="1">
      <alignment horizontal="left"/>
      <protection/>
    </xf>
    <xf numFmtId="1" fontId="0" fillId="0" borderId="27" xfId="0" applyNumberFormat="1" applyBorder="1" applyAlignment="1" applyProtection="1">
      <alignment horizontal="left"/>
      <protection/>
    </xf>
    <xf numFmtId="2" fontId="0" fillId="0" borderId="27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 horizontal="left"/>
      <protection/>
    </xf>
    <xf numFmtId="1" fontId="0" fillId="0" borderId="27" xfId="0" applyNumberFormat="1" applyFont="1" applyBorder="1" applyAlignment="1" applyProtection="1">
      <alignment horizontal="left"/>
      <protection/>
    </xf>
    <xf numFmtId="1" fontId="0" fillId="0" borderId="28" xfId="0" applyNumberFormat="1" applyFont="1" applyBorder="1" applyAlignment="1" applyProtection="1">
      <alignment horizontal="left"/>
      <protection/>
    </xf>
    <xf numFmtId="2" fontId="0" fillId="0" borderId="28" xfId="0" applyNumberFormat="1" applyFont="1" applyBorder="1" applyAlignment="1" applyProtection="1">
      <alignment/>
      <protection/>
    </xf>
    <xf numFmtId="2" fontId="2" fillId="0" borderId="29" xfId="0" applyNumberFormat="1" applyFont="1" applyBorder="1" applyAlignment="1" applyProtection="1">
      <alignment horizontal="left"/>
      <protection/>
    </xf>
    <xf numFmtId="1" fontId="0" fillId="0" borderId="26" xfId="0" applyNumberFormat="1" applyBorder="1" applyAlignment="1" applyProtection="1">
      <alignment horizontal="left"/>
      <protection/>
    </xf>
    <xf numFmtId="2" fontId="2" fillId="0" borderId="30" xfId="0" applyNumberFormat="1" applyFont="1" applyBorder="1" applyAlignment="1" applyProtection="1">
      <alignment horizontal="left"/>
      <protection/>
    </xf>
    <xf numFmtId="4" fontId="4" fillId="34" borderId="21" xfId="0" applyNumberFormat="1" applyFont="1" applyFill="1" applyBorder="1" applyAlignment="1" applyProtection="1">
      <alignment/>
      <protection hidden="1"/>
    </xf>
    <xf numFmtId="4" fontId="4" fillId="34" borderId="31" xfId="0" applyNumberFormat="1" applyFont="1" applyFill="1" applyBorder="1" applyAlignment="1" applyProtection="1">
      <alignment/>
      <protection hidden="1"/>
    </xf>
    <xf numFmtId="3" fontId="2" fillId="0" borderId="32" xfId="0" applyNumberFormat="1" applyFont="1" applyBorder="1" applyAlignment="1" applyProtection="1">
      <alignment horizontal="center"/>
      <protection/>
    </xf>
    <xf numFmtId="1" fontId="2" fillId="35" borderId="26" xfId="0" applyNumberFormat="1" applyFont="1" applyFill="1" applyBorder="1" applyAlignment="1" applyProtection="1">
      <alignment horizontal="left"/>
      <protection/>
    </xf>
    <xf numFmtId="2" fontId="2" fillId="35" borderId="26" xfId="0" applyNumberFormat="1" applyFont="1" applyFill="1" applyBorder="1" applyAlignment="1" applyProtection="1">
      <alignment/>
      <protection/>
    </xf>
    <xf numFmtId="4" fontId="2" fillId="35" borderId="33" xfId="0" applyNumberFormat="1" applyFont="1" applyFill="1" applyBorder="1" applyAlignment="1" applyProtection="1">
      <alignment/>
      <protection hidden="1"/>
    </xf>
    <xf numFmtId="1" fontId="2" fillId="35" borderId="30" xfId="0" applyNumberFormat="1" applyFont="1" applyFill="1" applyBorder="1" applyAlignment="1" applyProtection="1">
      <alignment horizontal="left"/>
      <protection/>
    </xf>
    <xf numFmtId="2" fontId="2" fillId="35" borderId="30" xfId="0" applyNumberFormat="1" applyFont="1" applyFill="1" applyBorder="1" applyAlignment="1" applyProtection="1">
      <alignment/>
      <protection/>
    </xf>
    <xf numFmtId="4" fontId="2" fillId="35" borderId="21" xfId="0" applyNumberFormat="1" applyFont="1" applyFill="1" applyBorder="1" applyAlignment="1" applyProtection="1">
      <alignment/>
      <protection hidden="1"/>
    </xf>
    <xf numFmtId="1" fontId="2" fillId="35" borderId="13" xfId="0" applyNumberFormat="1" applyFont="1" applyFill="1" applyBorder="1" applyAlignment="1" applyProtection="1">
      <alignment horizontal="left"/>
      <protection/>
    </xf>
    <xf numFmtId="2" fontId="2" fillId="35" borderId="13" xfId="0" applyNumberFormat="1" applyFont="1" applyFill="1" applyBorder="1" applyAlignment="1" applyProtection="1">
      <alignment/>
      <protection/>
    </xf>
    <xf numFmtId="1" fontId="9" fillId="0" borderId="13" xfId="0" applyNumberFormat="1" applyFont="1" applyBorder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/>
      <protection/>
    </xf>
    <xf numFmtId="1" fontId="9" fillId="0" borderId="12" xfId="0" applyNumberFormat="1" applyFont="1" applyBorder="1" applyAlignment="1" applyProtection="1">
      <alignment horizontal="left"/>
      <protection/>
    </xf>
    <xf numFmtId="2" fontId="9" fillId="0" borderId="12" xfId="0" applyNumberFormat="1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 locked="0"/>
    </xf>
    <xf numFmtId="2" fontId="9" fillId="0" borderId="13" xfId="0" applyNumberFormat="1" applyFont="1" applyFill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 locked="0"/>
    </xf>
    <xf numFmtId="2" fontId="0" fillId="0" borderId="34" xfId="0" applyNumberFormat="1" applyBorder="1" applyAlignment="1" applyProtection="1">
      <alignment/>
      <protection locked="0"/>
    </xf>
    <xf numFmtId="2" fontId="0" fillId="0" borderId="30" xfId="0" applyNumberFormat="1" applyBorder="1" applyAlignment="1" applyProtection="1">
      <alignment/>
      <protection locked="0"/>
    </xf>
    <xf numFmtId="2" fontId="44" fillId="0" borderId="0" xfId="0" applyNumberFormat="1" applyFont="1" applyAlignment="1" applyProtection="1">
      <alignment/>
      <protection locked="0"/>
    </xf>
    <xf numFmtId="2" fontId="44" fillId="0" borderId="35" xfId="0" applyNumberFormat="1" applyFont="1" applyBorder="1" applyAlignment="1" applyProtection="1">
      <alignment/>
      <protection locked="0"/>
    </xf>
    <xf numFmtId="2" fontId="2" fillId="0" borderId="0" xfId="0" applyNumberFormat="1" applyFont="1" applyFill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/>
      <protection hidden="1"/>
    </xf>
    <xf numFmtId="2" fontId="0" fillId="0" borderId="13" xfId="0" applyNumberFormat="1" applyFont="1" applyBorder="1" applyAlignment="1" applyProtection="1">
      <alignment/>
      <protection/>
    </xf>
    <xf numFmtId="1" fontId="0" fillId="0" borderId="36" xfId="0" applyNumberFormat="1" applyFont="1" applyBorder="1" applyAlignment="1" applyProtection="1">
      <alignment horizontal="center"/>
      <protection/>
    </xf>
    <xf numFmtId="4" fontId="0" fillId="33" borderId="37" xfId="0" applyNumberFormat="1" applyFont="1" applyFill="1" applyBorder="1" applyAlignment="1" applyProtection="1">
      <alignment/>
      <protection locked="0"/>
    </xf>
    <xf numFmtId="4" fontId="0" fillId="33" borderId="33" xfId="0" applyNumberFormat="1" applyFont="1" applyFill="1" applyBorder="1" applyAlignment="1" applyProtection="1">
      <alignment/>
      <protection locked="0"/>
    </xf>
    <xf numFmtId="1" fontId="0" fillId="0" borderId="38" xfId="0" applyNumberFormat="1" applyFont="1" applyBorder="1" applyAlignment="1" applyProtection="1">
      <alignment horizontal="center"/>
      <protection/>
    </xf>
    <xf numFmtId="4" fontId="2" fillId="35" borderId="39" xfId="0" applyNumberFormat="1" applyFont="1" applyFill="1" applyBorder="1" applyAlignment="1" applyProtection="1">
      <alignment/>
      <protection locked="0"/>
    </xf>
    <xf numFmtId="1" fontId="0" fillId="0" borderId="40" xfId="0" applyNumberFormat="1" applyFont="1" applyBorder="1" applyAlignment="1" applyProtection="1">
      <alignment horizontal="center"/>
      <protection/>
    </xf>
    <xf numFmtId="4" fontId="0" fillId="33" borderId="41" xfId="0" applyNumberFormat="1" applyFont="1" applyFill="1" applyBorder="1" applyAlignment="1" applyProtection="1">
      <alignment/>
      <protection locked="0"/>
    </xf>
    <xf numFmtId="4" fontId="2" fillId="35" borderId="21" xfId="0" applyNumberFormat="1" applyFont="1" applyFill="1" applyBorder="1" applyAlignment="1" applyProtection="1">
      <alignment/>
      <protection locked="0"/>
    </xf>
    <xf numFmtId="4" fontId="0" fillId="33" borderId="21" xfId="0" applyNumberFormat="1" applyFont="1" applyFill="1" applyBorder="1" applyAlignment="1" applyProtection="1">
      <alignment/>
      <protection locked="0"/>
    </xf>
    <xf numFmtId="4" fontId="2" fillId="33" borderId="21" xfId="0" applyNumberFormat="1" applyFont="1" applyFill="1" applyBorder="1" applyAlignment="1" applyProtection="1">
      <alignment/>
      <protection locked="0"/>
    </xf>
    <xf numFmtId="4" fontId="2" fillId="33" borderId="21" xfId="0" applyNumberFormat="1" applyFont="1" applyFill="1" applyBorder="1" applyAlignment="1" applyProtection="1">
      <alignment/>
      <protection locked="0"/>
    </xf>
    <xf numFmtId="4" fontId="2" fillId="0" borderId="21" xfId="0" applyNumberFormat="1" applyFont="1" applyFill="1" applyBorder="1" applyAlignment="1" applyProtection="1">
      <alignment/>
      <protection locked="0"/>
    </xf>
    <xf numFmtId="4" fontId="0" fillId="33" borderId="21" xfId="0" applyNumberFormat="1" applyFont="1" applyFill="1" applyBorder="1" applyAlignment="1" applyProtection="1">
      <alignment/>
      <protection/>
    </xf>
    <xf numFmtId="4" fontId="6" fillId="33" borderId="25" xfId="0" applyNumberFormat="1" applyFont="1" applyFill="1" applyBorder="1" applyAlignment="1" applyProtection="1">
      <alignment horizontal="right"/>
      <protection locked="0"/>
    </xf>
    <xf numFmtId="4" fontId="2" fillId="36" borderId="21" xfId="0" applyNumberFormat="1" applyFont="1" applyFill="1" applyBorder="1" applyAlignment="1" applyProtection="1">
      <alignment/>
      <protection hidden="1"/>
    </xf>
    <xf numFmtId="1" fontId="2" fillId="0" borderId="13" xfId="0" applyNumberFormat="1" applyFont="1" applyFill="1" applyBorder="1" applyAlignment="1" applyProtection="1">
      <alignment horizontal="left"/>
      <protection/>
    </xf>
    <xf numFmtId="2" fontId="7" fillId="37" borderId="13" xfId="0" applyNumberFormat="1" applyFont="1" applyFill="1" applyBorder="1" applyAlignment="1" applyProtection="1">
      <alignment/>
      <protection/>
    </xf>
    <xf numFmtId="1" fontId="2" fillId="38" borderId="13" xfId="0" applyNumberFormat="1" applyFont="1" applyFill="1" applyBorder="1" applyAlignment="1" applyProtection="1">
      <alignment horizontal="left"/>
      <protection/>
    </xf>
    <xf numFmtId="2" fontId="2" fillId="38" borderId="13" xfId="0" applyNumberFormat="1" applyFont="1" applyFill="1" applyBorder="1" applyAlignment="1" applyProtection="1">
      <alignment/>
      <protection/>
    </xf>
    <xf numFmtId="4" fontId="2" fillId="38" borderId="21" xfId="0" applyNumberFormat="1" applyFont="1" applyFill="1" applyBorder="1" applyAlignment="1" applyProtection="1">
      <alignment/>
      <protection hidden="1"/>
    </xf>
    <xf numFmtId="2" fontId="2" fillId="38" borderId="13" xfId="0" applyNumberFormat="1" applyFont="1" applyFill="1" applyBorder="1" applyAlignment="1" applyProtection="1">
      <alignment/>
      <protection/>
    </xf>
    <xf numFmtId="4" fontId="2" fillId="38" borderId="21" xfId="0" applyNumberFormat="1" applyFont="1" applyFill="1" applyBorder="1" applyAlignment="1" applyProtection="1">
      <alignment/>
      <protection locked="0"/>
    </xf>
    <xf numFmtId="2" fontId="0" fillId="0" borderId="26" xfId="0" applyNumberFormat="1" applyFont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/>
    </xf>
    <xf numFmtId="4" fontId="8" fillId="39" borderId="0" xfId="0" applyNumberFormat="1" applyFont="1" applyFill="1" applyBorder="1" applyAlignment="1" applyProtection="1">
      <alignment horizontal="center"/>
      <protection/>
    </xf>
    <xf numFmtId="2" fontId="0" fillId="39" borderId="0" xfId="0" applyNumberFormat="1" applyFill="1" applyBorder="1" applyAlignment="1" applyProtection="1">
      <alignment/>
      <protection/>
    </xf>
    <xf numFmtId="2" fontId="0" fillId="39" borderId="0" xfId="0" applyNumberFormat="1" applyFill="1" applyBorder="1" applyAlignment="1" applyProtection="1">
      <alignment/>
      <protection locked="0"/>
    </xf>
    <xf numFmtId="2" fontId="0" fillId="39" borderId="0" xfId="0" applyNumberFormat="1" applyFill="1" applyAlignment="1" applyProtection="1">
      <alignment/>
      <protection locked="0"/>
    </xf>
    <xf numFmtId="4" fontId="5" fillId="39" borderId="0" xfId="0" applyNumberFormat="1" applyFont="1" applyFill="1" applyBorder="1" applyAlignment="1" applyProtection="1">
      <alignment horizontal="center"/>
      <protection/>
    </xf>
    <xf numFmtId="4" fontId="0" fillId="39" borderId="0" xfId="0" applyNumberFormat="1" applyFill="1" applyBorder="1" applyAlignment="1" applyProtection="1">
      <alignment/>
      <protection/>
    </xf>
    <xf numFmtId="4" fontId="0" fillId="39" borderId="0" xfId="0" applyNumberFormat="1" applyFill="1" applyBorder="1" applyAlignment="1" applyProtection="1">
      <alignment/>
      <protection locked="0"/>
    </xf>
    <xf numFmtId="4" fontId="0" fillId="39" borderId="0" xfId="0" applyNumberFormat="1" applyFill="1" applyBorder="1" applyAlignment="1" applyProtection="1">
      <alignment horizontal="right"/>
      <protection/>
    </xf>
    <xf numFmtId="4" fontId="2" fillId="39" borderId="0" xfId="0" applyNumberFormat="1" applyFont="1" applyFill="1" applyBorder="1" applyAlignment="1" applyProtection="1">
      <alignment horizontal="center"/>
      <protection/>
    </xf>
    <xf numFmtId="3" fontId="2" fillId="39" borderId="0" xfId="0" applyNumberFormat="1" applyFont="1" applyFill="1" applyBorder="1" applyAlignment="1" applyProtection="1">
      <alignment horizontal="center"/>
      <protection/>
    </xf>
    <xf numFmtId="4" fontId="6" fillId="39" borderId="0" xfId="0" applyNumberFormat="1" applyFont="1" applyFill="1" applyBorder="1" applyAlignment="1" applyProtection="1">
      <alignment/>
      <protection hidden="1"/>
    </xf>
    <xf numFmtId="2" fontId="6" fillId="39" borderId="0" xfId="0" applyNumberFormat="1" applyFont="1" applyFill="1" applyBorder="1" applyAlignment="1" applyProtection="1">
      <alignment/>
      <protection/>
    </xf>
    <xf numFmtId="2" fontId="0" fillId="39" borderId="0" xfId="0" applyNumberFormat="1" applyFill="1" applyAlignment="1" applyProtection="1">
      <alignment/>
      <protection/>
    </xf>
    <xf numFmtId="4" fontId="4" fillId="39" borderId="0" xfId="0" applyNumberFormat="1" applyFont="1" applyFill="1" applyBorder="1" applyAlignment="1" applyProtection="1">
      <alignment/>
      <protection hidden="1"/>
    </xf>
    <xf numFmtId="2" fontId="9" fillId="39" borderId="0" xfId="0" applyNumberFormat="1" applyFont="1" applyFill="1" applyBorder="1" applyAlignment="1" applyProtection="1">
      <alignment/>
      <protection/>
    </xf>
    <xf numFmtId="4" fontId="2" fillId="39" borderId="0" xfId="0" applyNumberFormat="1" applyFont="1" applyFill="1" applyBorder="1" applyAlignment="1" applyProtection="1">
      <alignment/>
      <protection hidden="1"/>
    </xf>
    <xf numFmtId="2" fontId="2" fillId="39" borderId="0" xfId="0" applyNumberFormat="1" applyFont="1" applyFill="1" applyBorder="1" applyAlignment="1" applyProtection="1">
      <alignment/>
      <protection/>
    </xf>
    <xf numFmtId="2" fontId="0" fillId="39" borderId="0" xfId="0" applyNumberFormat="1" applyFont="1" applyFill="1" applyBorder="1" applyAlignment="1" applyProtection="1">
      <alignment/>
      <protection/>
    </xf>
    <xf numFmtId="1" fontId="2" fillId="39" borderId="24" xfId="0" applyNumberFormat="1" applyFont="1" applyFill="1" applyBorder="1" applyAlignment="1" applyProtection="1">
      <alignment/>
      <protection locked="0"/>
    </xf>
    <xf numFmtId="2" fontId="2" fillId="39" borderId="0" xfId="0" applyNumberFormat="1" applyFont="1" applyFill="1" applyBorder="1" applyAlignment="1" applyProtection="1">
      <alignment/>
      <protection locked="0"/>
    </xf>
    <xf numFmtId="2" fontId="2" fillId="39" borderId="24" xfId="0" applyNumberFormat="1" applyFont="1" applyFill="1" applyBorder="1" applyAlignment="1" applyProtection="1">
      <alignment/>
      <protection locked="0"/>
    </xf>
    <xf numFmtId="2" fontId="0" fillId="39" borderId="0" xfId="0" applyNumberFormat="1" applyFont="1" applyFill="1" applyBorder="1" applyAlignment="1" applyProtection="1">
      <alignment/>
      <protection/>
    </xf>
    <xf numFmtId="2" fontId="0" fillId="39" borderId="24" xfId="0" applyNumberFormat="1" applyFill="1" applyBorder="1" applyAlignment="1" applyProtection="1">
      <alignment/>
      <protection locked="0"/>
    </xf>
    <xf numFmtId="2" fontId="2" fillId="39" borderId="0" xfId="0" applyNumberFormat="1" applyFont="1" applyFill="1" applyBorder="1" applyAlignment="1" applyProtection="1">
      <alignment/>
      <protection/>
    </xf>
    <xf numFmtId="4" fontId="45" fillId="39" borderId="0" xfId="0" applyNumberFormat="1" applyFont="1" applyFill="1" applyBorder="1" applyAlignment="1" applyProtection="1">
      <alignment/>
      <protection hidden="1"/>
    </xf>
    <xf numFmtId="2" fontId="0" fillId="39" borderId="0" xfId="0" applyNumberFormat="1" applyFont="1" applyFill="1" applyBorder="1" applyAlignment="1" applyProtection="1">
      <alignment/>
      <protection/>
    </xf>
    <xf numFmtId="4" fontId="0" fillId="39" borderId="0" xfId="0" applyNumberFormat="1" applyFont="1" applyFill="1" applyBorder="1" applyAlignment="1" applyProtection="1">
      <alignment/>
      <protection locked="0"/>
    </xf>
    <xf numFmtId="4" fontId="0" fillId="39" borderId="0" xfId="0" applyNumberFormat="1" applyFont="1" applyFill="1" applyBorder="1" applyAlignment="1" applyProtection="1">
      <alignment/>
      <protection hidden="1"/>
    </xf>
    <xf numFmtId="2" fontId="4" fillId="39" borderId="0" xfId="0" applyNumberFormat="1" applyFont="1" applyFill="1" applyBorder="1" applyAlignment="1" applyProtection="1">
      <alignment/>
      <protection/>
    </xf>
    <xf numFmtId="4" fontId="0" fillId="39" borderId="0" xfId="0" applyNumberFormat="1" applyFont="1" applyFill="1" applyBorder="1" applyAlignment="1" applyProtection="1">
      <alignment/>
      <protection hidden="1"/>
    </xf>
    <xf numFmtId="2" fontId="7" fillId="39" borderId="0" xfId="0" applyNumberFormat="1" applyFont="1" applyFill="1" applyBorder="1" applyAlignment="1" applyProtection="1">
      <alignment/>
      <protection/>
    </xf>
    <xf numFmtId="4" fontId="6" fillId="39" borderId="0" xfId="0" applyNumberFormat="1" applyFont="1" applyFill="1" applyBorder="1" applyAlignment="1" applyProtection="1">
      <alignment horizontal="right"/>
      <protection hidden="1"/>
    </xf>
    <xf numFmtId="4" fontId="6" fillId="39" borderId="0" xfId="0" applyNumberFormat="1" applyFont="1" applyFill="1" applyBorder="1" applyAlignment="1" applyProtection="1">
      <alignment horizontal="right"/>
      <protection locked="0"/>
    </xf>
    <xf numFmtId="2" fontId="3" fillId="39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8" fillId="0" borderId="35" xfId="0" applyNumberFormat="1" applyFont="1" applyBorder="1" applyAlignment="1" applyProtection="1">
      <alignment horizontal="center"/>
      <protection/>
    </xf>
    <xf numFmtId="2" fontId="0" fillId="0" borderId="13" xfId="0" applyNumberFormat="1" applyFont="1" applyFill="1" applyBorder="1" applyAlignment="1" applyProtection="1">
      <alignment/>
      <protection/>
    </xf>
    <xf numFmtId="4" fontId="0" fillId="40" borderId="2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1"/>
  <sheetViews>
    <sheetView tabSelected="1" zoomScale="70" zoomScaleNormal="70" zoomScalePageLayoutView="0" workbookViewId="0" topLeftCell="A1">
      <selection activeCell="F16" sqref="F16"/>
    </sheetView>
  </sheetViews>
  <sheetFormatPr defaultColWidth="9.00390625" defaultRowHeight="12.75"/>
  <cols>
    <col min="1" max="1" width="10.375" style="44" customWidth="1"/>
    <col min="2" max="2" width="11.875" style="52" customWidth="1"/>
    <col min="3" max="3" width="10.125" style="44" customWidth="1"/>
    <col min="4" max="4" width="79.00390625" style="43" customWidth="1"/>
    <col min="5" max="5" width="35.25390625" style="45" customWidth="1"/>
    <col min="6" max="6" width="16.125" style="45" customWidth="1"/>
    <col min="7" max="7" width="15.375" style="45" customWidth="1"/>
    <col min="8" max="9" width="14.75390625" style="43" bestFit="1" customWidth="1"/>
    <col min="10" max="10" width="16.25390625" style="43" bestFit="1" customWidth="1"/>
    <col min="11" max="11" width="16.00390625" style="43" bestFit="1" customWidth="1"/>
    <col min="12" max="12" width="14.75390625" style="43" bestFit="1" customWidth="1"/>
    <col min="13" max="13" width="18.25390625" style="43" bestFit="1" customWidth="1"/>
    <col min="14" max="14" width="18.125" style="43" bestFit="1" customWidth="1"/>
    <col min="15" max="15" width="22.375" style="43" bestFit="1" customWidth="1"/>
    <col min="16" max="16" width="18.125" style="43" bestFit="1" customWidth="1"/>
    <col min="17" max="17" width="21.75390625" style="43" bestFit="1" customWidth="1"/>
    <col min="18" max="18" width="14.125" style="43" customWidth="1"/>
    <col min="19" max="19" width="18.125" style="43" bestFit="1" customWidth="1"/>
    <col min="20" max="20" width="15.375" style="43" bestFit="1" customWidth="1"/>
    <col min="21" max="21" width="21.625" style="43" bestFit="1" customWidth="1"/>
    <col min="22" max="22" width="18.25390625" style="43" bestFit="1" customWidth="1"/>
    <col min="23" max="23" width="16.00390625" style="43" bestFit="1" customWidth="1"/>
    <col min="24" max="24" width="15.25390625" style="43" customWidth="1"/>
    <col min="25" max="25" width="19.75390625" style="43" bestFit="1" customWidth="1"/>
    <col min="26" max="26" width="20.00390625" style="43" bestFit="1" customWidth="1"/>
    <col min="27" max="27" width="17.375" style="43" bestFit="1" customWidth="1"/>
    <col min="28" max="28" width="16.125" style="43" customWidth="1"/>
    <col min="29" max="29" width="14.375" style="43" customWidth="1"/>
    <col min="30" max="31" width="15.25390625" style="43" customWidth="1"/>
    <col min="32" max="32" width="0.2421875" style="43" customWidth="1"/>
    <col min="33" max="33" width="17.375" style="43" hidden="1" customWidth="1"/>
    <col min="34" max="34" width="26.625" style="43" bestFit="1" customWidth="1"/>
    <col min="35" max="35" width="11.125" style="43" bestFit="1" customWidth="1"/>
    <col min="36" max="36" width="10.875" style="43" customWidth="1"/>
    <col min="37" max="37" width="12.25390625" style="43" customWidth="1"/>
    <col min="38" max="38" width="19.375" style="43" bestFit="1" customWidth="1"/>
    <col min="39" max="39" width="11.25390625" style="43" customWidth="1"/>
    <col min="40" max="40" width="8.875" style="43" customWidth="1"/>
    <col min="41" max="41" width="12.25390625" style="43" customWidth="1"/>
    <col min="42" max="57" width="8.875" style="43" customWidth="1"/>
    <col min="58" max="16384" width="9.125" style="43" customWidth="1"/>
  </cols>
  <sheetData>
    <row r="1" spans="1:38" ht="23.25" customHeight="1" thickBot="1">
      <c r="A1" s="19" t="s">
        <v>0</v>
      </c>
      <c r="B1" s="50"/>
      <c r="C1" s="20"/>
      <c r="D1" s="2"/>
      <c r="E1" s="178" t="s">
        <v>230</v>
      </c>
      <c r="F1" s="141"/>
      <c r="G1" s="141"/>
      <c r="H1" s="142"/>
      <c r="I1" s="142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4"/>
      <c r="AL1" s="144"/>
    </row>
    <row r="2" spans="1:38" ht="26.25" customHeight="1">
      <c r="A2" s="19"/>
      <c r="B2" s="50"/>
      <c r="C2" s="20"/>
      <c r="D2" s="2"/>
      <c r="E2" s="38"/>
      <c r="F2" s="145"/>
      <c r="G2" s="145"/>
      <c r="H2" s="142"/>
      <c r="I2" s="142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4"/>
      <c r="AL2" s="144"/>
    </row>
    <row r="3" spans="1:38" ht="18">
      <c r="A3" s="3" t="s">
        <v>241</v>
      </c>
      <c r="B3" s="3"/>
      <c r="C3" s="20"/>
      <c r="D3" s="3"/>
      <c r="E3" s="1"/>
      <c r="F3" s="146"/>
      <c r="G3" s="146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4"/>
      <c r="AL3" s="144"/>
    </row>
    <row r="4" spans="1:38" ht="18.75" customHeight="1">
      <c r="A4" s="20"/>
      <c r="B4" s="50"/>
      <c r="C4" s="20"/>
      <c r="D4" s="2"/>
      <c r="E4" s="1"/>
      <c r="F4" s="146"/>
      <c r="G4" s="146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4"/>
      <c r="AL4" s="144"/>
    </row>
    <row r="5" spans="1:38" ht="15.75">
      <c r="A5" s="21" t="s">
        <v>1</v>
      </c>
      <c r="B5" s="4"/>
      <c r="D5" s="42" t="s">
        <v>231</v>
      </c>
      <c r="F5" s="147"/>
      <c r="G5" s="147"/>
      <c r="H5" s="142"/>
      <c r="I5" s="142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4"/>
      <c r="AL5" s="144"/>
    </row>
    <row r="6" spans="1:38" ht="36.75" customHeight="1" thickBot="1">
      <c r="A6" s="20"/>
      <c r="B6" s="50"/>
      <c r="C6" s="20"/>
      <c r="D6" s="2"/>
      <c r="E6" s="39" t="s">
        <v>236</v>
      </c>
      <c r="F6" s="148"/>
      <c r="G6" s="148"/>
      <c r="H6" s="142"/>
      <c r="I6" s="142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4"/>
      <c r="AL6" s="144"/>
    </row>
    <row r="7" spans="1:38" ht="15">
      <c r="A7" s="22"/>
      <c r="B7" s="48" t="s">
        <v>97</v>
      </c>
      <c r="C7" s="29" t="s">
        <v>99</v>
      </c>
      <c r="D7" s="5" t="s">
        <v>2</v>
      </c>
      <c r="E7" s="40" t="s">
        <v>233</v>
      </c>
      <c r="F7" s="149"/>
      <c r="G7" s="149"/>
      <c r="H7" s="142"/>
      <c r="I7" s="142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4"/>
      <c r="AL7" s="144"/>
    </row>
    <row r="8" spans="1:38" ht="15.75" customHeight="1" thickBot="1">
      <c r="A8" s="23" t="s">
        <v>96</v>
      </c>
      <c r="B8" s="6" t="s">
        <v>98</v>
      </c>
      <c r="C8" s="30" t="s">
        <v>100</v>
      </c>
      <c r="D8" s="7"/>
      <c r="E8" s="89">
        <v>2017</v>
      </c>
      <c r="F8" s="150"/>
      <c r="G8" s="150"/>
      <c r="H8" s="142"/>
      <c r="I8" s="142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4"/>
      <c r="AL8" s="144"/>
    </row>
    <row r="9" spans="1:40" ht="15.75" customHeight="1" thickBot="1">
      <c r="A9" s="24">
        <v>1</v>
      </c>
      <c r="B9" s="55" t="s">
        <v>102</v>
      </c>
      <c r="C9" s="31">
        <v>5</v>
      </c>
      <c r="D9" s="8" t="s">
        <v>101</v>
      </c>
      <c r="E9" s="68">
        <f>SUM(E10,E25,E43,E57,E61,E77,E88)</f>
        <v>83778000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2"/>
      <c r="AI9" s="142"/>
      <c r="AJ9" s="142"/>
      <c r="AK9" s="153"/>
      <c r="AL9" s="153"/>
      <c r="AM9" s="2"/>
      <c r="AN9" s="2"/>
    </row>
    <row r="10" spans="1:38" ht="15.75" customHeight="1">
      <c r="A10" s="25">
        <v>2</v>
      </c>
      <c r="B10" s="56" t="s">
        <v>103</v>
      </c>
      <c r="C10" s="100">
        <v>50</v>
      </c>
      <c r="D10" s="101" t="s">
        <v>3</v>
      </c>
      <c r="E10" s="87">
        <f>SUM(E24,E20,E19,E11)</f>
        <v>3618075</v>
      </c>
      <c r="F10" s="151"/>
      <c r="G10" s="151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1"/>
      <c r="AF10" s="151"/>
      <c r="AG10" s="151"/>
      <c r="AH10" s="155"/>
      <c r="AI10" s="142"/>
      <c r="AJ10" s="143"/>
      <c r="AK10" s="144"/>
      <c r="AL10" s="144"/>
    </row>
    <row r="11" spans="1:38" ht="15.75" customHeight="1" thickBot="1">
      <c r="A11" s="47">
        <v>3</v>
      </c>
      <c r="B11" s="76" t="s">
        <v>104</v>
      </c>
      <c r="C11" s="90">
        <v>501</v>
      </c>
      <c r="D11" s="91" t="s">
        <v>4</v>
      </c>
      <c r="E11" s="92">
        <f>SUM(E12:E18)</f>
        <v>2226075</v>
      </c>
      <c r="F11" s="151"/>
      <c r="G11" s="151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1"/>
      <c r="AF11" s="151"/>
      <c r="AG11" s="151"/>
      <c r="AH11" s="157"/>
      <c r="AI11" s="142"/>
      <c r="AJ11" s="143"/>
      <c r="AK11" s="144"/>
      <c r="AL11" s="144"/>
    </row>
    <row r="12" spans="1:38" ht="15.75" customHeight="1" thickBot="1">
      <c r="A12" s="113">
        <v>4</v>
      </c>
      <c r="B12" s="77"/>
      <c r="C12" s="78">
        <v>5011</v>
      </c>
      <c r="D12" s="79" t="s">
        <v>134</v>
      </c>
      <c r="E12" s="114">
        <v>0</v>
      </c>
      <c r="F12" s="151"/>
      <c r="G12" s="151"/>
      <c r="H12" s="142"/>
      <c r="I12" s="142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51"/>
      <c r="AF12" s="151"/>
      <c r="AG12" s="151"/>
      <c r="AH12" s="158"/>
      <c r="AI12" s="142"/>
      <c r="AJ12" s="143"/>
      <c r="AK12" s="159"/>
      <c r="AL12" s="144"/>
    </row>
    <row r="13" spans="1:38" ht="15.75" customHeight="1">
      <c r="A13" s="26">
        <v>5</v>
      </c>
      <c r="B13" s="57"/>
      <c r="C13" s="34">
        <v>5012</v>
      </c>
      <c r="D13" s="11" t="s">
        <v>5</v>
      </c>
      <c r="E13" s="41">
        <v>150000</v>
      </c>
      <c r="F13" s="151"/>
      <c r="G13" s="151"/>
      <c r="H13" s="142"/>
      <c r="I13" s="142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51"/>
      <c r="AF13" s="151"/>
      <c r="AG13" s="151"/>
      <c r="AH13" s="158"/>
      <c r="AI13" s="142"/>
      <c r="AJ13" s="143"/>
      <c r="AK13" s="144"/>
      <c r="AL13" s="144"/>
    </row>
    <row r="14" spans="1:38" ht="15.75" customHeight="1">
      <c r="A14" s="26">
        <v>6</v>
      </c>
      <c r="B14" s="57"/>
      <c r="C14" s="34">
        <v>5013</v>
      </c>
      <c r="D14" s="179" t="s">
        <v>239</v>
      </c>
      <c r="E14" s="180">
        <v>89000</v>
      </c>
      <c r="F14" s="151"/>
      <c r="G14" s="151"/>
      <c r="H14" s="142"/>
      <c r="I14" s="142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51"/>
      <c r="AF14" s="151"/>
      <c r="AG14" s="151"/>
      <c r="AH14" s="158"/>
      <c r="AI14" s="142"/>
      <c r="AJ14" s="143"/>
      <c r="AK14" s="144"/>
      <c r="AL14" s="144"/>
    </row>
    <row r="15" spans="1:39" ht="15.75" customHeight="1">
      <c r="A15" s="26">
        <v>7</v>
      </c>
      <c r="B15" s="57"/>
      <c r="C15" s="34">
        <v>5014</v>
      </c>
      <c r="D15" s="11" t="s">
        <v>214</v>
      </c>
      <c r="E15" s="41">
        <v>709000</v>
      </c>
      <c r="F15" s="151"/>
      <c r="G15" s="151"/>
      <c r="H15" s="142"/>
      <c r="I15" s="142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51"/>
      <c r="AF15" s="151"/>
      <c r="AG15" s="151"/>
      <c r="AH15" s="158"/>
      <c r="AI15" s="142"/>
      <c r="AJ15" s="143"/>
      <c r="AK15" s="144"/>
      <c r="AL15" s="144"/>
      <c r="AM15" s="107"/>
    </row>
    <row r="16" spans="1:38" ht="15.75" customHeight="1">
      <c r="A16" s="26">
        <v>8</v>
      </c>
      <c r="B16" s="57"/>
      <c r="C16" s="34">
        <v>5015</v>
      </c>
      <c r="D16" s="11" t="s">
        <v>6</v>
      </c>
      <c r="E16" s="41">
        <v>838800</v>
      </c>
      <c r="F16" s="151"/>
      <c r="G16" s="151"/>
      <c r="H16" s="142"/>
      <c r="I16" s="142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51"/>
      <c r="AF16" s="151"/>
      <c r="AG16" s="151"/>
      <c r="AH16" s="158"/>
      <c r="AI16" s="142"/>
      <c r="AJ16" s="143"/>
      <c r="AK16" s="144"/>
      <c r="AL16" s="144"/>
    </row>
    <row r="17" spans="1:38" ht="15.75" customHeight="1">
      <c r="A17" s="26">
        <v>9</v>
      </c>
      <c r="B17" s="57"/>
      <c r="C17" s="34">
        <v>5016</v>
      </c>
      <c r="D17" s="11" t="s">
        <v>7</v>
      </c>
      <c r="E17" s="41"/>
      <c r="F17" s="151"/>
      <c r="G17" s="151"/>
      <c r="H17" s="142"/>
      <c r="I17" s="142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51"/>
      <c r="AF17" s="151"/>
      <c r="AG17" s="151"/>
      <c r="AH17" s="158"/>
      <c r="AI17" s="142"/>
      <c r="AJ17" s="143"/>
      <c r="AK17" s="144"/>
      <c r="AL17" s="144"/>
    </row>
    <row r="18" spans="1:38" ht="15.75" customHeight="1">
      <c r="A18" s="47">
        <v>10</v>
      </c>
      <c r="B18" s="76"/>
      <c r="C18" s="85">
        <v>5018</v>
      </c>
      <c r="D18" s="135" t="s">
        <v>240</v>
      </c>
      <c r="E18" s="115">
        <v>439275</v>
      </c>
      <c r="F18" s="151"/>
      <c r="G18" s="151"/>
      <c r="H18" s="142"/>
      <c r="I18" s="142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51"/>
      <c r="AF18" s="151"/>
      <c r="AG18" s="151"/>
      <c r="AH18" s="158"/>
      <c r="AI18" s="142"/>
      <c r="AJ18" s="143"/>
      <c r="AK18" s="144"/>
      <c r="AL18" s="144"/>
    </row>
    <row r="19" spans="1:38" ht="15.75" customHeight="1">
      <c r="A19" s="116">
        <v>11</v>
      </c>
      <c r="B19" s="86" t="s">
        <v>105</v>
      </c>
      <c r="C19" s="93">
        <v>502</v>
      </c>
      <c r="D19" s="94" t="s">
        <v>8</v>
      </c>
      <c r="E19" s="117">
        <v>474000</v>
      </c>
      <c r="F19" s="151"/>
      <c r="G19" s="151"/>
      <c r="H19" s="157"/>
      <c r="I19" s="157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51"/>
      <c r="AF19" s="151"/>
      <c r="AG19" s="151"/>
      <c r="AH19" s="157"/>
      <c r="AI19" s="142"/>
      <c r="AJ19" s="143"/>
      <c r="AK19" s="144"/>
      <c r="AL19" s="144"/>
    </row>
    <row r="20" spans="1:38" ht="15.75" customHeight="1">
      <c r="A20" s="47">
        <v>12</v>
      </c>
      <c r="B20" s="76" t="s">
        <v>106</v>
      </c>
      <c r="C20" s="90">
        <v>503</v>
      </c>
      <c r="D20" s="91" t="s">
        <v>9</v>
      </c>
      <c r="E20" s="92">
        <f>SUM(E21:E23)</f>
        <v>586000</v>
      </c>
      <c r="F20" s="151"/>
      <c r="G20" s="151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1"/>
      <c r="AF20" s="151"/>
      <c r="AG20" s="151"/>
      <c r="AH20" s="157"/>
      <c r="AI20" s="142"/>
      <c r="AJ20" s="143"/>
      <c r="AK20" s="144"/>
      <c r="AL20" s="144"/>
    </row>
    <row r="21" spans="1:38" ht="15.75" customHeight="1">
      <c r="A21" s="113">
        <v>13</v>
      </c>
      <c r="B21" s="77"/>
      <c r="C21" s="81">
        <v>5031</v>
      </c>
      <c r="D21" s="79" t="s">
        <v>135</v>
      </c>
      <c r="E21" s="114">
        <v>118000</v>
      </c>
      <c r="F21" s="151"/>
      <c r="G21" s="151"/>
      <c r="H21" s="142"/>
      <c r="I21" s="142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51"/>
      <c r="AF21" s="151"/>
      <c r="AG21" s="151"/>
      <c r="AH21" s="158"/>
      <c r="AI21" s="142"/>
      <c r="AJ21" s="143"/>
      <c r="AK21" s="144"/>
      <c r="AL21" s="144"/>
    </row>
    <row r="22" spans="1:38" ht="15.75" customHeight="1">
      <c r="A22" s="26">
        <v>14</v>
      </c>
      <c r="B22" s="57"/>
      <c r="C22" s="49">
        <v>5032</v>
      </c>
      <c r="D22" s="11" t="s">
        <v>10</v>
      </c>
      <c r="E22" s="41"/>
      <c r="F22" s="151"/>
      <c r="G22" s="151"/>
      <c r="H22" s="142"/>
      <c r="I22" s="142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51"/>
      <c r="AF22" s="151"/>
      <c r="AG22" s="151"/>
      <c r="AH22" s="158"/>
      <c r="AI22" s="142"/>
      <c r="AJ22" s="143"/>
      <c r="AK22" s="144"/>
      <c r="AL22" s="144"/>
    </row>
    <row r="23" spans="1:38" ht="15.75">
      <c r="A23" s="118">
        <v>15</v>
      </c>
      <c r="B23" s="80"/>
      <c r="C23" s="82">
        <v>5033</v>
      </c>
      <c r="D23" s="83" t="s">
        <v>11</v>
      </c>
      <c r="E23" s="119">
        <v>468000</v>
      </c>
      <c r="F23" s="151"/>
      <c r="G23" s="151"/>
      <c r="H23" s="142"/>
      <c r="I23" s="142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51"/>
      <c r="AF23" s="151"/>
      <c r="AG23" s="151"/>
      <c r="AH23" s="158"/>
      <c r="AI23" s="142"/>
      <c r="AJ23" s="143"/>
      <c r="AK23" s="144"/>
      <c r="AL23" s="144"/>
    </row>
    <row r="24" spans="1:38" ht="15.75">
      <c r="A24" s="26">
        <v>16</v>
      </c>
      <c r="B24" s="84" t="s">
        <v>107</v>
      </c>
      <c r="C24" s="93">
        <v>504</v>
      </c>
      <c r="D24" s="94" t="s">
        <v>12</v>
      </c>
      <c r="E24" s="117">
        <v>332000</v>
      </c>
      <c r="F24" s="151"/>
      <c r="G24" s="151"/>
      <c r="H24" s="142"/>
      <c r="I24" s="142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51"/>
      <c r="AF24" s="151"/>
      <c r="AG24" s="151"/>
      <c r="AH24" s="157"/>
      <c r="AI24" s="142"/>
      <c r="AJ24" s="143"/>
      <c r="AK24" s="144"/>
      <c r="AL24" s="144"/>
    </row>
    <row r="25" spans="1:38" ht="15.75">
      <c r="A25" s="26">
        <v>17</v>
      </c>
      <c r="B25" s="57" t="s">
        <v>108</v>
      </c>
      <c r="C25" s="98">
        <v>51</v>
      </c>
      <c r="D25" s="99" t="s">
        <v>13</v>
      </c>
      <c r="E25" s="87">
        <f>SUM(E26,E29,E32,E33)</f>
        <v>6956314</v>
      </c>
      <c r="F25" s="151"/>
      <c r="G25" s="151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1"/>
      <c r="AF25" s="151"/>
      <c r="AG25" s="151"/>
      <c r="AH25" s="155"/>
      <c r="AI25" s="142"/>
      <c r="AJ25" s="143"/>
      <c r="AK25" s="144"/>
      <c r="AL25" s="144"/>
    </row>
    <row r="26" spans="1:38" ht="15.75">
      <c r="A26" s="26">
        <v>18</v>
      </c>
      <c r="B26" s="57" t="s">
        <v>109</v>
      </c>
      <c r="C26" s="96">
        <v>511</v>
      </c>
      <c r="D26" s="97" t="s">
        <v>14</v>
      </c>
      <c r="E26" s="95">
        <f>SUM(E27:E28)</f>
        <v>275000</v>
      </c>
      <c r="F26" s="151"/>
      <c r="G26" s="151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1"/>
      <c r="AF26" s="151"/>
      <c r="AG26" s="151"/>
      <c r="AH26" s="157"/>
      <c r="AI26" s="142"/>
      <c r="AJ26" s="143"/>
      <c r="AK26" s="144"/>
      <c r="AL26" s="144"/>
    </row>
    <row r="27" spans="1:39" ht="15.75">
      <c r="A27" s="26">
        <v>19</v>
      </c>
      <c r="B27" s="57"/>
      <c r="C27" s="34">
        <v>5111</v>
      </c>
      <c r="D27" s="11" t="s">
        <v>136</v>
      </c>
      <c r="E27" s="41">
        <v>85000</v>
      </c>
      <c r="F27" s="151"/>
      <c r="G27" s="151"/>
      <c r="H27" s="142"/>
      <c r="I27" s="142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51"/>
      <c r="AF27" s="151"/>
      <c r="AG27" s="151"/>
      <c r="AH27" s="158"/>
      <c r="AI27" s="142"/>
      <c r="AJ27" s="143"/>
      <c r="AK27" s="144"/>
      <c r="AL27" s="144"/>
      <c r="AM27" s="107"/>
    </row>
    <row r="28" spans="1:38" ht="15.75">
      <c r="A28" s="26">
        <v>20</v>
      </c>
      <c r="B28" s="57"/>
      <c r="C28" s="34">
        <v>5112</v>
      </c>
      <c r="D28" s="11" t="s">
        <v>15</v>
      </c>
      <c r="E28" s="41">
        <v>190000</v>
      </c>
      <c r="F28" s="151"/>
      <c r="G28" s="151"/>
      <c r="H28" s="142"/>
      <c r="I28" s="142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51"/>
      <c r="AF28" s="151"/>
      <c r="AG28" s="151"/>
      <c r="AH28" s="158"/>
      <c r="AI28" s="142"/>
      <c r="AJ28" s="143"/>
      <c r="AK28" s="144"/>
      <c r="AL28" s="144"/>
    </row>
    <row r="29" spans="1:38" ht="16.5" thickBot="1">
      <c r="A29" s="26">
        <v>21</v>
      </c>
      <c r="B29" s="57" t="s">
        <v>110</v>
      </c>
      <c r="C29" s="96">
        <v>512</v>
      </c>
      <c r="D29" s="97" t="s">
        <v>16</v>
      </c>
      <c r="E29" s="95">
        <f>SUM(E30:E31)</f>
        <v>467000</v>
      </c>
      <c r="F29" s="151"/>
      <c r="G29" s="151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1"/>
      <c r="AF29" s="151"/>
      <c r="AG29" s="151"/>
      <c r="AH29" s="157"/>
      <c r="AI29" s="142"/>
      <c r="AJ29" s="143"/>
      <c r="AK29" s="144"/>
      <c r="AL29" s="144"/>
    </row>
    <row r="30" spans="1:38" ht="16.5" thickBot="1">
      <c r="A30" s="26">
        <v>22</v>
      </c>
      <c r="B30" s="57"/>
      <c r="C30" s="49">
        <v>5121</v>
      </c>
      <c r="D30" s="11" t="s">
        <v>137</v>
      </c>
      <c r="E30" s="41">
        <v>49000</v>
      </c>
      <c r="F30" s="151"/>
      <c r="G30" s="151"/>
      <c r="H30" s="142"/>
      <c r="I30" s="142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51"/>
      <c r="AF30" s="151"/>
      <c r="AG30" s="151"/>
      <c r="AH30" s="158"/>
      <c r="AI30" s="142"/>
      <c r="AJ30" s="143"/>
      <c r="AK30" s="161"/>
      <c r="AL30" s="144"/>
    </row>
    <row r="31" spans="1:38" ht="15.75">
      <c r="A31" s="26">
        <v>23</v>
      </c>
      <c r="B31" s="57"/>
      <c r="C31" s="49">
        <v>5122</v>
      </c>
      <c r="D31" s="11" t="s">
        <v>17</v>
      </c>
      <c r="E31" s="41">
        <v>418000</v>
      </c>
      <c r="F31" s="151"/>
      <c r="G31" s="151"/>
      <c r="H31" s="142"/>
      <c r="I31" s="142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51"/>
      <c r="AF31" s="151"/>
      <c r="AG31" s="151"/>
      <c r="AH31" s="158"/>
      <c r="AI31" s="142"/>
      <c r="AJ31" s="143"/>
      <c r="AK31" s="144"/>
      <c r="AL31" s="144"/>
    </row>
    <row r="32" spans="1:38" ht="15.75">
      <c r="A32" s="26">
        <v>24</v>
      </c>
      <c r="B32" s="57" t="s">
        <v>111</v>
      </c>
      <c r="C32" s="96">
        <v>513</v>
      </c>
      <c r="D32" s="97" t="s">
        <v>18</v>
      </c>
      <c r="E32" s="120">
        <v>135000</v>
      </c>
      <c r="F32" s="151"/>
      <c r="G32" s="151"/>
      <c r="H32" s="142"/>
      <c r="I32" s="142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51"/>
      <c r="AF32" s="151"/>
      <c r="AG32" s="151"/>
      <c r="AH32" s="157"/>
      <c r="AI32" s="142"/>
      <c r="AJ32" s="143"/>
      <c r="AK32" s="144"/>
      <c r="AL32" s="144"/>
    </row>
    <row r="33" spans="1:38" ht="15.75">
      <c r="A33" s="26">
        <v>25</v>
      </c>
      <c r="B33" s="57" t="s">
        <v>112</v>
      </c>
      <c r="C33" s="96">
        <v>518</v>
      </c>
      <c r="D33" s="97" t="s">
        <v>19</v>
      </c>
      <c r="E33" s="95">
        <f>SUM(E34:E42)</f>
        <v>6079314</v>
      </c>
      <c r="F33" s="151"/>
      <c r="G33" s="151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1"/>
      <c r="AF33" s="151"/>
      <c r="AG33" s="151"/>
      <c r="AH33" s="157"/>
      <c r="AI33" s="142"/>
      <c r="AJ33" s="143"/>
      <c r="AK33" s="144"/>
      <c r="AL33" s="144"/>
    </row>
    <row r="34" spans="1:38" ht="15.75">
      <c r="A34" s="26">
        <v>26</v>
      </c>
      <c r="B34" s="57"/>
      <c r="C34" s="49">
        <v>5181</v>
      </c>
      <c r="D34" s="11" t="s">
        <v>138</v>
      </c>
      <c r="E34" s="121">
        <v>283000</v>
      </c>
      <c r="F34" s="151"/>
      <c r="G34" s="151"/>
      <c r="H34" s="142"/>
      <c r="I34" s="142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51"/>
      <c r="AF34" s="151"/>
      <c r="AG34" s="151"/>
      <c r="AH34" s="158"/>
      <c r="AI34" s="142"/>
      <c r="AJ34" s="143"/>
      <c r="AK34" s="144"/>
      <c r="AL34" s="144"/>
    </row>
    <row r="35" spans="1:38" ht="15.75">
      <c r="A35" s="26">
        <v>27</v>
      </c>
      <c r="B35" s="57"/>
      <c r="C35" s="49">
        <v>5182</v>
      </c>
      <c r="D35" s="13" t="s">
        <v>20</v>
      </c>
      <c r="E35" s="121">
        <v>17000</v>
      </c>
      <c r="F35" s="151"/>
      <c r="G35" s="151"/>
      <c r="H35" s="142"/>
      <c r="I35" s="142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51"/>
      <c r="AF35" s="151"/>
      <c r="AG35" s="151"/>
      <c r="AH35" s="162"/>
      <c r="AI35" s="142"/>
      <c r="AJ35" s="143"/>
      <c r="AK35" s="144"/>
      <c r="AL35" s="144"/>
    </row>
    <row r="36" spans="1:38" ht="15.75">
      <c r="A36" s="26">
        <v>28</v>
      </c>
      <c r="B36" s="57"/>
      <c r="C36" s="49">
        <v>5183</v>
      </c>
      <c r="D36" s="13" t="s">
        <v>21</v>
      </c>
      <c r="E36" s="121">
        <v>496500</v>
      </c>
      <c r="F36" s="151"/>
      <c r="G36" s="151"/>
      <c r="H36" s="142"/>
      <c r="I36" s="142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51"/>
      <c r="AF36" s="151"/>
      <c r="AG36" s="151"/>
      <c r="AH36" s="162"/>
      <c r="AI36" s="142"/>
      <c r="AJ36" s="143"/>
      <c r="AK36" s="144"/>
      <c r="AL36" s="144"/>
    </row>
    <row r="37" spans="1:38" ht="15.75">
      <c r="A37" s="26">
        <v>29</v>
      </c>
      <c r="B37" s="57"/>
      <c r="C37" s="49">
        <v>5184</v>
      </c>
      <c r="D37" s="60" t="s">
        <v>232</v>
      </c>
      <c r="E37" s="121">
        <v>30000</v>
      </c>
      <c r="F37" s="151"/>
      <c r="G37" s="151"/>
      <c r="H37" s="142"/>
      <c r="I37" s="142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51"/>
      <c r="AF37" s="151"/>
      <c r="AG37" s="151"/>
      <c r="AH37" s="162"/>
      <c r="AI37" s="142"/>
      <c r="AJ37" s="143"/>
      <c r="AK37" s="144"/>
      <c r="AL37" s="144"/>
    </row>
    <row r="38" spans="1:38" ht="16.5" thickBot="1">
      <c r="A38" s="26">
        <v>30</v>
      </c>
      <c r="B38" s="57"/>
      <c r="C38" s="49">
        <v>5185</v>
      </c>
      <c r="D38" s="13" t="s">
        <v>22</v>
      </c>
      <c r="E38" s="121">
        <v>30500</v>
      </c>
      <c r="F38" s="151"/>
      <c r="G38" s="151"/>
      <c r="H38" s="142"/>
      <c r="I38" s="142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51"/>
      <c r="AF38" s="151"/>
      <c r="AG38" s="151"/>
      <c r="AH38" s="162"/>
      <c r="AI38" s="142"/>
      <c r="AJ38" s="143"/>
      <c r="AK38" s="144"/>
      <c r="AL38" s="144"/>
    </row>
    <row r="39" spans="1:38" ht="16.5" thickBot="1">
      <c r="A39" s="26">
        <v>31</v>
      </c>
      <c r="B39" s="57"/>
      <c r="C39" s="49">
        <v>5186</v>
      </c>
      <c r="D39" s="11" t="s">
        <v>23</v>
      </c>
      <c r="E39" s="121"/>
      <c r="F39" s="151"/>
      <c r="G39" s="151"/>
      <c r="H39" s="142"/>
      <c r="I39" s="142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51"/>
      <c r="AF39" s="151"/>
      <c r="AG39" s="151"/>
      <c r="AH39" s="158"/>
      <c r="AI39" s="142"/>
      <c r="AJ39" s="143"/>
      <c r="AK39" s="163"/>
      <c r="AL39" s="144"/>
    </row>
    <row r="40" spans="1:38" ht="15.75">
      <c r="A40" s="26">
        <v>32</v>
      </c>
      <c r="B40" s="57"/>
      <c r="C40" s="49">
        <v>5187</v>
      </c>
      <c r="D40" s="11" t="s">
        <v>24</v>
      </c>
      <c r="E40" s="121">
        <v>172314</v>
      </c>
      <c r="F40" s="151"/>
      <c r="G40" s="151"/>
      <c r="H40" s="142"/>
      <c r="I40" s="142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51"/>
      <c r="AF40" s="151"/>
      <c r="AG40" s="151"/>
      <c r="AH40" s="158"/>
      <c r="AI40" s="142"/>
      <c r="AJ40" s="143"/>
      <c r="AK40" s="144"/>
      <c r="AL40" s="144"/>
    </row>
    <row r="41" spans="1:39" ht="15.75">
      <c r="A41" s="26">
        <v>33</v>
      </c>
      <c r="B41" s="57"/>
      <c r="C41" s="49">
        <v>5188</v>
      </c>
      <c r="D41" s="11" t="s">
        <v>216</v>
      </c>
      <c r="E41" s="121">
        <v>76000</v>
      </c>
      <c r="F41" s="151"/>
      <c r="G41" s="151"/>
      <c r="H41" s="142"/>
      <c r="I41" s="142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51"/>
      <c r="AF41" s="151"/>
      <c r="AG41" s="151"/>
      <c r="AH41" s="158"/>
      <c r="AI41" s="142"/>
      <c r="AJ41" s="143"/>
      <c r="AK41" s="144"/>
      <c r="AL41" s="144"/>
      <c r="AM41" s="107"/>
    </row>
    <row r="42" spans="1:38" ht="15.75">
      <c r="A42" s="26">
        <v>34</v>
      </c>
      <c r="B42" s="57"/>
      <c r="C42" s="49">
        <v>5189</v>
      </c>
      <c r="D42" s="13" t="s">
        <v>25</v>
      </c>
      <c r="E42" s="121">
        <v>4974000</v>
      </c>
      <c r="F42" s="151"/>
      <c r="G42" s="151"/>
      <c r="H42" s="142"/>
      <c r="I42" s="142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51"/>
      <c r="AF42" s="151"/>
      <c r="AG42" s="151"/>
      <c r="AH42" s="162"/>
      <c r="AI42" s="142"/>
      <c r="AJ42" s="143"/>
      <c r="AK42" s="144"/>
      <c r="AL42" s="144"/>
    </row>
    <row r="43" spans="1:38" ht="15.75">
      <c r="A43" s="26">
        <v>35</v>
      </c>
      <c r="B43" s="57" t="s">
        <v>113</v>
      </c>
      <c r="C43" s="98">
        <v>52</v>
      </c>
      <c r="D43" s="99" t="s">
        <v>26</v>
      </c>
      <c r="E43" s="87">
        <f>SUM(E44,E49,E52,E53,E56)</f>
        <v>71002000</v>
      </c>
      <c r="F43" s="151"/>
      <c r="G43" s="151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1"/>
      <c r="AF43" s="151"/>
      <c r="AG43" s="151"/>
      <c r="AH43" s="155"/>
      <c r="AI43" s="142"/>
      <c r="AJ43" s="143"/>
      <c r="AK43" s="144"/>
      <c r="AL43" s="144"/>
    </row>
    <row r="44" spans="1:38" ht="15.75">
      <c r="A44" s="26">
        <v>36</v>
      </c>
      <c r="B44" s="57" t="s">
        <v>114</v>
      </c>
      <c r="C44" s="130">
        <v>521</v>
      </c>
      <c r="D44" s="131" t="s">
        <v>27</v>
      </c>
      <c r="E44" s="132">
        <f>SUM(E45:E48)</f>
        <v>52176000</v>
      </c>
      <c r="F44" s="151"/>
      <c r="G44" s="151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1"/>
      <c r="AF44" s="151"/>
      <c r="AG44" s="151"/>
      <c r="AH44" s="164"/>
      <c r="AI44" s="142"/>
      <c r="AJ44" s="143"/>
      <c r="AK44" s="144"/>
      <c r="AL44" s="144"/>
    </row>
    <row r="45" spans="1:38" ht="15.75" customHeight="1">
      <c r="A45" s="26">
        <v>37</v>
      </c>
      <c r="B45" s="57"/>
      <c r="C45" s="34">
        <v>5211</v>
      </c>
      <c r="D45" s="11" t="s">
        <v>139</v>
      </c>
      <c r="E45" s="41">
        <v>49706000</v>
      </c>
      <c r="F45" s="151"/>
      <c r="G45" s="151"/>
      <c r="H45" s="157"/>
      <c r="I45" s="142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51"/>
      <c r="AF45" s="165"/>
      <c r="AG45" s="151"/>
      <c r="AH45" s="158"/>
      <c r="AI45" s="142"/>
      <c r="AJ45" s="143"/>
      <c r="AK45" s="144"/>
      <c r="AL45" s="144"/>
    </row>
    <row r="46" spans="1:38" ht="15.75" customHeight="1">
      <c r="A46" s="26">
        <v>38</v>
      </c>
      <c r="B46" s="57"/>
      <c r="C46" s="34">
        <v>5212</v>
      </c>
      <c r="D46" s="11" t="s">
        <v>28</v>
      </c>
      <c r="E46" s="41">
        <v>2252000</v>
      </c>
      <c r="F46" s="151"/>
      <c r="G46" s="151"/>
      <c r="H46" s="142"/>
      <c r="I46" s="142"/>
      <c r="J46" s="160"/>
      <c r="K46" s="160"/>
      <c r="L46" s="160"/>
      <c r="M46" s="160"/>
      <c r="N46" s="160"/>
      <c r="O46" s="160"/>
      <c r="P46" s="160"/>
      <c r="Q46" s="160"/>
      <c r="R46" s="160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51"/>
      <c r="AF46" s="151"/>
      <c r="AG46" s="151"/>
      <c r="AH46" s="158"/>
      <c r="AI46" s="142"/>
      <c r="AJ46" s="143"/>
      <c r="AK46" s="144"/>
      <c r="AL46" s="144"/>
    </row>
    <row r="47" spans="1:38" ht="15.75" customHeight="1">
      <c r="A47" s="26">
        <v>39</v>
      </c>
      <c r="B47" s="57"/>
      <c r="C47" s="34">
        <v>5213</v>
      </c>
      <c r="D47" s="13" t="s">
        <v>29</v>
      </c>
      <c r="E47" s="41"/>
      <c r="F47" s="151"/>
      <c r="G47" s="151"/>
      <c r="H47" s="142"/>
      <c r="I47" s="142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51"/>
      <c r="AF47" s="151"/>
      <c r="AG47" s="151"/>
      <c r="AH47" s="162"/>
      <c r="AI47" s="142"/>
      <c r="AJ47" s="143"/>
      <c r="AK47" s="144"/>
      <c r="AL47" s="144"/>
    </row>
    <row r="48" spans="1:38" ht="15.75" customHeight="1">
      <c r="A48" s="26">
        <v>40</v>
      </c>
      <c r="B48" s="57"/>
      <c r="C48" s="34">
        <v>5216</v>
      </c>
      <c r="D48" s="112" t="s">
        <v>237</v>
      </c>
      <c r="E48" s="41">
        <v>218000</v>
      </c>
      <c r="F48" s="151"/>
      <c r="G48" s="151"/>
      <c r="H48" s="142"/>
      <c r="I48" s="142"/>
      <c r="J48" s="143"/>
      <c r="K48" s="143"/>
      <c r="L48" s="160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51"/>
      <c r="AF48" s="151"/>
      <c r="AG48" s="151"/>
      <c r="AH48" s="166"/>
      <c r="AI48" s="142"/>
      <c r="AJ48" s="143"/>
      <c r="AK48" s="144"/>
      <c r="AL48" s="144"/>
    </row>
    <row r="49" spans="1:38" ht="15.75" customHeight="1">
      <c r="A49" s="26">
        <v>41</v>
      </c>
      <c r="B49" s="57" t="s">
        <v>115</v>
      </c>
      <c r="C49" s="130">
        <v>524</v>
      </c>
      <c r="D49" s="133" t="s">
        <v>30</v>
      </c>
      <c r="E49" s="132">
        <f>SUM(E50:E51)</f>
        <v>16973000</v>
      </c>
      <c r="F49" s="151"/>
      <c r="G49" s="151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1"/>
      <c r="AF49" s="151"/>
      <c r="AG49" s="151"/>
      <c r="AH49" s="157"/>
      <c r="AI49" s="142"/>
      <c r="AJ49" s="143"/>
      <c r="AK49" s="144"/>
      <c r="AL49" s="144"/>
    </row>
    <row r="50" spans="1:38" ht="15.75" customHeight="1">
      <c r="A50" s="26">
        <v>42</v>
      </c>
      <c r="B50" s="57"/>
      <c r="C50" s="34">
        <v>5241</v>
      </c>
      <c r="D50" s="13" t="s">
        <v>140</v>
      </c>
      <c r="E50" s="41">
        <v>4493000</v>
      </c>
      <c r="F50" s="151"/>
      <c r="G50" s="151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51"/>
      <c r="AF50" s="151"/>
      <c r="AG50" s="151"/>
      <c r="AH50" s="162"/>
      <c r="AI50" s="142"/>
      <c r="AJ50" s="143"/>
      <c r="AK50" s="144"/>
      <c r="AL50" s="144"/>
    </row>
    <row r="51" spans="1:38" ht="15.75" customHeight="1">
      <c r="A51" s="26">
        <v>43</v>
      </c>
      <c r="B51" s="57"/>
      <c r="C51" s="34">
        <v>5242</v>
      </c>
      <c r="D51" s="13" t="s">
        <v>31</v>
      </c>
      <c r="E51" s="41">
        <v>12480000</v>
      </c>
      <c r="F51" s="151"/>
      <c r="G51" s="151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51"/>
      <c r="AF51" s="151"/>
      <c r="AG51" s="151"/>
      <c r="AH51" s="162"/>
      <c r="AI51" s="142"/>
      <c r="AJ51" s="143"/>
      <c r="AK51" s="144"/>
      <c r="AL51" s="144"/>
    </row>
    <row r="52" spans="1:38" ht="14.25" customHeight="1">
      <c r="A52" s="26">
        <v>44</v>
      </c>
      <c r="B52" s="57" t="s">
        <v>116</v>
      </c>
      <c r="C52" s="36">
        <v>525</v>
      </c>
      <c r="D52" s="14" t="s">
        <v>32</v>
      </c>
      <c r="E52" s="122"/>
      <c r="F52" s="151"/>
      <c r="G52" s="151"/>
      <c r="H52" s="142"/>
      <c r="I52" s="142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51"/>
      <c r="AF52" s="151"/>
      <c r="AG52" s="151"/>
      <c r="AH52" s="164"/>
      <c r="AI52" s="142"/>
      <c r="AJ52" s="143"/>
      <c r="AK52" s="144"/>
      <c r="AL52" s="144"/>
    </row>
    <row r="53" spans="1:38" ht="15.75" customHeight="1">
      <c r="A53" s="26">
        <v>45</v>
      </c>
      <c r="B53" s="57" t="s">
        <v>117</v>
      </c>
      <c r="C53" s="130">
        <v>527</v>
      </c>
      <c r="D53" s="133" t="s">
        <v>33</v>
      </c>
      <c r="E53" s="132">
        <f>SUM(E54,E55)</f>
        <v>1853000</v>
      </c>
      <c r="F53" s="151"/>
      <c r="G53" s="151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1"/>
      <c r="AF53" s="151"/>
      <c r="AG53" s="151"/>
      <c r="AH53" s="157"/>
      <c r="AI53" s="142"/>
      <c r="AJ53" s="143"/>
      <c r="AK53" s="144"/>
      <c r="AL53" s="144"/>
    </row>
    <row r="54" spans="1:38" ht="15.75" customHeight="1">
      <c r="A54" s="26">
        <v>46</v>
      </c>
      <c r="B54" s="57"/>
      <c r="C54" s="49">
        <v>5271</v>
      </c>
      <c r="D54" s="61" t="s">
        <v>141</v>
      </c>
      <c r="E54" s="41">
        <v>998000</v>
      </c>
      <c r="F54" s="151"/>
      <c r="G54" s="151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51"/>
      <c r="AF54" s="151"/>
      <c r="AG54" s="151"/>
      <c r="AH54" s="158"/>
      <c r="AI54" s="142"/>
      <c r="AJ54" s="143"/>
      <c r="AK54" s="144"/>
      <c r="AL54" s="144"/>
    </row>
    <row r="55" spans="1:38" ht="15.75" customHeight="1">
      <c r="A55" s="26">
        <v>47</v>
      </c>
      <c r="B55" s="57"/>
      <c r="C55" s="49">
        <v>5272</v>
      </c>
      <c r="D55" s="61" t="s">
        <v>118</v>
      </c>
      <c r="E55" s="41">
        <v>855000</v>
      </c>
      <c r="F55" s="151"/>
      <c r="G55" s="151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51"/>
      <c r="AF55" s="151"/>
      <c r="AG55" s="151"/>
      <c r="AH55" s="158"/>
      <c r="AI55" s="142"/>
      <c r="AJ55" s="143"/>
      <c r="AK55" s="144"/>
      <c r="AL55" s="144"/>
    </row>
    <row r="56" spans="1:38" ht="15.75" customHeight="1">
      <c r="A56" s="26">
        <v>48</v>
      </c>
      <c r="B56" s="57" t="s">
        <v>119</v>
      </c>
      <c r="C56" s="130">
        <v>528</v>
      </c>
      <c r="D56" s="133" t="s">
        <v>35</v>
      </c>
      <c r="E56" s="134"/>
      <c r="F56" s="151"/>
      <c r="G56" s="151"/>
      <c r="H56" s="142"/>
      <c r="I56" s="142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51"/>
      <c r="AF56" s="151"/>
      <c r="AG56" s="151"/>
      <c r="AH56" s="157"/>
      <c r="AI56" s="142"/>
      <c r="AJ56" s="143"/>
      <c r="AK56" s="144"/>
      <c r="AL56" s="144"/>
    </row>
    <row r="57" spans="1:38" ht="15.75" customHeight="1">
      <c r="A57" s="26">
        <v>49</v>
      </c>
      <c r="B57" s="57" t="s">
        <v>120</v>
      </c>
      <c r="C57" s="98">
        <v>53</v>
      </c>
      <c r="D57" s="99" t="s">
        <v>36</v>
      </c>
      <c r="E57" s="87">
        <f>SUM(E58:E60)</f>
        <v>10000</v>
      </c>
      <c r="F57" s="151"/>
      <c r="G57" s="151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1"/>
      <c r="AF57" s="151"/>
      <c r="AG57" s="151"/>
      <c r="AH57" s="155"/>
      <c r="AI57" s="142"/>
      <c r="AJ57" s="143"/>
      <c r="AK57" s="144"/>
      <c r="AL57" s="144"/>
    </row>
    <row r="58" spans="1:38" ht="15.75" customHeight="1">
      <c r="A58" s="26">
        <v>50</v>
      </c>
      <c r="B58" s="57" t="s">
        <v>121</v>
      </c>
      <c r="C58" s="33">
        <v>531</v>
      </c>
      <c r="D58" s="10" t="s">
        <v>37</v>
      </c>
      <c r="E58" s="123">
        <v>4000</v>
      </c>
      <c r="F58" s="151"/>
      <c r="G58" s="151"/>
      <c r="H58" s="142"/>
      <c r="I58" s="142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51"/>
      <c r="AF58" s="151"/>
      <c r="AG58" s="151"/>
      <c r="AH58" s="157"/>
      <c r="AI58" s="142"/>
      <c r="AJ58" s="143"/>
      <c r="AK58" s="144"/>
      <c r="AL58" s="144"/>
    </row>
    <row r="59" spans="1:38" ht="15.75" customHeight="1">
      <c r="A59" s="26">
        <v>51</v>
      </c>
      <c r="B59" s="57" t="s">
        <v>122</v>
      </c>
      <c r="C59" s="33">
        <v>532</v>
      </c>
      <c r="D59" s="10" t="s">
        <v>38</v>
      </c>
      <c r="E59" s="123">
        <v>1000</v>
      </c>
      <c r="F59" s="151"/>
      <c r="G59" s="151"/>
      <c r="H59" s="142"/>
      <c r="I59" s="142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51"/>
      <c r="AF59" s="151"/>
      <c r="AG59" s="151"/>
      <c r="AH59" s="157"/>
      <c r="AI59" s="142"/>
      <c r="AJ59" s="143"/>
      <c r="AK59" s="144"/>
      <c r="AL59" s="144"/>
    </row>
    <row r="60" spans="1:38" ht="15.75" customHeight="1">
      <c r="A60" s="26">
        <v>52</v>
      </c>
      <c r="B60" s="57" t="s">
        <v>123</v>
      </c>
      <c r="C60" s="33">
        <v>538</v>
      </c>
      <c r="D60" s="10" t="s">
        <v>39</v>
      </c>
      <c r="E60" s="123">
        <v>5000</v>
      </c>
      <c r="F60" s="151"/>
      <c r="G60" s="151"/>
      <c r="H60" s="142"/>
      <c r="I60" s="142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51"/>
      <c r="AF60" s="151"/>
      <c r="AG60" s="151"/>
      <c r="AH60" s="157"/>
      <c r="AI60" s="142"/>
      <c r="AJ60" s="143"/>
      <c r="AK60" s="144"/>
      <c r="AL60" s="144"/>
    </row>
    <row r="61" spans="1:38" ht="15.75" customHeight="1">
      <c r="A61" s="26">
        <v>53</v>
      </c>
      <c r="B61" s="57" t="s">
        <v>124</v>
      </c>
      <c r="C61" s="98">
        <v>54</v>
      </c>
      <c r="D61" s="99" t="s">
        <v>40</v>
      </c>
      <c r="E61" s="87">
        <f>E62+E63+E64+E65+E66+E67+E68+E69</f>
        <v>457611</v>
      </c>
      <c r="F61" s="151"/>
      <c r="G61" s="151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1"/>
      <c r="AF61" s="151"/>
      <c r="AG61" s="151"/>
      <c r="AH61" s="155"/>
      <c r="AI61" s="142"/>
      <c r="AJ61" s="154"/>
      <c r="AK61" s="144"/>
      <c r="AL61" s="144"/>
    </row>
    <row r="62" spans="1:38" ht="15.75" customHeight="1">
      <c r="A62" s="26">
        <v>54</v>
      </c>
      <c r="B62" s="57" t="s">
        <v>126</v>
      </c>
      <c r="C62" s="33">
        <v>541</v>
      </c>
      <c r="D62" s="10" t="s">
        <v>41</v>
      </c>
      <c r="E62" s="123"/>
      <c r="F62" s="151"/>
      <c r="G62" s="151"/>
      <c r="H62" s="142"/>
      <c r="I62" s="142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51"/>
      <c r="AF62" s="151"/>
      <c r="AG62" s="151"/>
      <c r="AH62" s="157"/>
      <c r="AI62" s="142"/>
      <c r="AJ62" s="143"/>
      <c r="AK62" s="144"/>
      <c r="AL62" s="144"/>
    </row>
    <row r="63" spans="1:38" ht="15.75" customHeight="1">
      <c r="A63" s="26">
        <v>55</v>
      </c>
      <c r="B63" s="57" t="s">
        <v>125</v>
      </c>
      <c r="C63" s="33">
        <v>542</v>
      </c>
      <c r="D63" s="10" t="s">
        <v>42</v>
      </c>
      <c r="E63" s="123"/>
      <c r="F63" s="151"/>
      <c r="G63" s="151"/>
      <c r="H63" s="142"/>
      <c r="I63" s="142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51"/>
      <c r="AF63" s="151"/>
      <c r="AG63" s="151"/>
      <c r="AH63" s="157"/>
      <c r="AI63" s="142"/>
      <c r="AJ63" s="143"/>
      <c r="AK63" s="144"/>
      <c r="AL63" s="144"/>
    </row>
    <row r="64" spans="1:38" ht="15.75" customHeight="1">
      <c r="A64" s="26">
        <v>56</v>
      </c>
      <c r="B64" s="57" t="s">
        <v>127</v>
      </c>
      <c r="C64" s="33">
        <v>543</v>
      </c>
      <c r="D64" s="10" t="s">
        <v>133</v>
      </c>
      <c r="E64" s="123"/>
      <c r="F64" s="151"/>
      <c r="G64" s="151"/>
      <c r="H64" s="142"/>
      <c r="I64" s="142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51"/>
      <c r="AF64" s="151"/>
      <c r="AG64" s="151"/>
      <c r="AH64" s="157"/>
      <c r="AI64" s="142"/>
      <c r="AJ64" s="143"/>
      <c r="AK64" s="144"/>
      <c r="AL64" s="144"/>
    </row>
    <row r="65" spans="1:38" ht="15.75" customHeight="1">
      <c r="A65" s="26">
        <v>57</v>
      </c>
      <c r="B65" s="57" t="s">
        <v>128</v>
      </c>
      <c r="C65" s="33">
        <v>544</v>
      </c>
      <c r="D65" s="10" t="s">
        <v>43</v>
      </c>
      <c r="E65" s="123"/>
      <c r="F65" s="151"/>
      <c r="G65" s="151"/>
      <c r="H65" s="142"/>
      <c r="I65" s="142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51"/>
      <c r="AF65" s="151"/>
      <c r="AG65" s="151"/>
      <c r="AH65" s="157"/>
      <c r="AI65" s="142"/>
      <c r="AJ65" s="143"/>
      <c r="AK65" s="144"/>
      <c r="AL65" s="144"/>
    </row>
    <row r="66" spans="1:38" ht="15.75" customHeight="1">
      <c r="A66" s="26">
        <v>58</v>
      </c>
      <c r="B66" s="57" t="s">
        <v>129</v>
      </c>
      <c r="C66" s="33">
        <v>545</v>
      </c>
      <c r="D66" s="10" t="s">
        <v>44</v>
      </c>
      <c r="E66" s="123">
        <v>155000</v>
      </c>
      <c r="F66" s="151"/>
      <c r="G66" s="151"/>
      <c r="H66" s="142"/>
      <c r="I66" s="142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51"/>
      <c r="AF66" s="151"/>
      <c r="AG66" s="151"/>
      <c r="AH66" s="157"/>
      <c r="AI66" s="142"/>
      <c r="AJ66" s="143"/>
      <c r="AK66" s="144"/>
      <c r="AL66" s="144"/>
    </row>
    <row r="67" spans="1:38" ht="15.75" customHeight="1">
      <c r="A67" s="26">
        <v>59</v>
      </c>
      <c r="B67" s="57" t="s">
        <v>130</v>
      </c>
      <c r="C67" s="33">
        <v>546</v>
      </c>
      <c r="D67" s="10" t="s">
        <v>45</v>
      </c>
      <c r="E67" s="123"/>
      <c r="F67" s="151"/>
      <c r="G67" s="151"/>
      <c r="H67" s="142"/>
      <c r="I67" s="142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51"/>
      <c r="AF67" s="151"/>
      <c r="AG67" s="151"/>
      <c r="AH67" s="157"/>
      <c r="AI67" s="142"/>
      <c r="AJ67" s="143"/>
      <c r="AK67" s="144"/>
      <c r="AL67" s="144"/>
    </row>
    <row r="68" spans="1:38" ht="15.75" customHeight="1">
      <c r="A68" s="26">
        <v>60</v>
      </c>
      <c r="B68" s="57" t="s">
        <v>131</v>
      </c>
      <c r="C68" s="33">
        <v>548</v>
      </c>
      <c r="D68" s="10" t="s">
        <v>46</v>
      </c>
      <c r="E68" s="123"/>
      <c r="F68" s="151"/>
      <c r="G68" s="151"/>
      <c r="H68" s="142"/>
      <c r="I68" s="142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51"/>
      <c r="AF68" s="151"/>
      <c r="AG68" s="151"/>
      <c r="AH68" s="157"/>
      <c r="AI68" s="142"/>
      <c r="AJ68" s="143"/>
      <c r="AK68" s="144"/>
      <c r="AL68" s="144"/>
    </row>
    <row r="69" spans="1:38" ht="15.75" customHeight="1">
      <c r="A69" s="26">
        <v>61</v>
      </c>
      <c r="B69" s="57" t="s">
        <v>132</v>
      </c>
      <c r="C69" s="33">
        <v>549</v>
      </c>
      <c r="D69" s="10" t="s">
        <v>47</v>
      </c>
      <c r="E69" s="70">
        <f>E70+E71+E72</f>
        <v>302611</v>
      </c>
      <c r="F69" s="151"/>
      <c r="G69" s="151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1"/>
      <c r="AF69" s="156"/>
      <c r="AG69" s="151"/>
      <c r="AH69" s="157"/>
      <c r="AI69" s="142"/>
      <c r="AJ69" s="143"/>
      <c r="AK69" s="144"/>
      <c r="AL69" s="144"/>
    </row>
    <row r="70" spans="1:38" ht="15.75" customHeight="1">
      <c r="A70" s="26">
        <v>62</v>
      </c>
      <c r="B70" s="57"/>
      <c r="C70" s="49">
        <v>5491</v>
      </c>
      <c r="D70" s="11" t="s">
        <v>149</v>
      </c>
      <c r="E70" s="41">
        <v>190008</v>
      </c>
      <c r="F70" s="151"/>
      <c r="G70" s="151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51"/>
      <c r="AF70" s="143"/>
      <c r="AG70" s="143"/>
      <c r="AH70" s="158"/>
      <c r="AI70" s="142"/>
      <c r="AJ70" s="143"/>
      <c r="AK70" s="144"/>
      <c r="AL70" s="144"/>
    </row>
    <row r="71" spans="1:38" ht="15.75" customHeight="1">
      <c r="A71" s="26">
        <v>63</v>
      </c>
      <c r="B71" s="57"/>
      <c r="C71" s="49">
        <v>5492</v>
      </c>
      <c r="D71" s="11" t="s">
        <v>34</v>
      </c>
      <c r="E71" s="41">
        <v>112603</v>
      </c>
      <c r="F71" s="151"/>
      <c r="G71" s="151"/>
      <c r="H71" s="142"/>
      <c r="I71" s="142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51"/>
      <c r="AF71" s="151"/>
      <c r="AG71" s="151"/>
      <c r="AH71" s="158"/>
      <c r="AI71" s="142"/>
      <c r="AJ71" s="143"/>
      <c r="AK71" s="144"/>
      <c r="AL71" s="144"/>
    </row>
    <row r="72" spans="1:38" ht="15.75" customHeight="1">
      <c r="A72" s="26">
        <v>64</v>
      </c>
      <c r="B72" s="57"/>
      <c r="C72" s="49">
        <v>5493</v>
      </c>
      <c r="D72" s="61" t="s">
        <v>209</v>
      </c>
      <c r="E72" s="73">
        <f>E74</f>
        <v>0</v>
      </c>
      <c r="F72" s="151"/>
      <c r="G72" s="151"/>
      <c r="H72" s="168"/>
      <c r="I72" s="168"/>
      <c r="J72" s="168"/>
      <c r="K72" s="168"/>
      <c r="L72" s="168"/>
      <c r="M72" s="168"/>
      <c r="N72" s="168"/>
      <c r="O72" s="168"/>
      <c r="P72" s="168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51"/>
      <c r="AF72" s="151"/>
      <c r="AG72" s="151"/>
      <c r="AH72" s="158"/>
      <c r="AI72" s="142"/>
      <c r="AJ72" s="143"/>
      <c r="AK72" s="144"/>
      <c r="AL72" s="144"/>
    </row>
    <row r="73" spans="1:38" ht="15.75" customHeight="1">
      <c r="A73" s="26">
        <v>65</v>
      </c>
      <c r="B73" s="57"/>
      <c r="C73" s="49">
        <v>54931</v>
      </c>
      <c r="D73" s="61" t="s">
        <v>224</v>
      </c>
      <c r="E73" s="41"/>
      <c r="F73" s="151"/>
      <c r="G73" s="151"/>
      <c r="H73" s="142"/>
      <c r="I73" s="142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51"/>
      <c r="AF73" s="151"/>
      <c r="AG73" s="151"/>
      <c r="AH73" s="158"/>
      <c r="AI73" s="142"/>
      <c r="AJ73" s="143"/>
      <c r="AK73" s="144"/>
      <c r="AL73" s="144"/>
    </row>
    <row r="74" spans="1:38" ht="15.75" customHeight="1">
      <c r="A74" s="26">
        <v>66</v>
      </c>
      <c r="B74" s="57"/>
      <c r="C74" s="49">
        <v>54932</v>
      </c>
      <c r="D74" s="61" t="s">
        <v>227</v>
      </c>
      <c r="E74" s="41"/>
      <c r="F74" s="151"/>
      <c r="G74" s="151"/>
      <c r="H74" s="142"/>
      <c r="I74" s="142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51"/>
      <c r="AF74" s="151"/>
      <c r="AG74" s="151"/>
      <c r="AH74" s="158"/>
      <c r="AI74" s="142"/>
      <c r="AJ74" s="143"/>
      <c r="AK74" s="144"/>
      <c r="AL74" s="144"/>
    </row>
    <row r="75" spans="1:38" ht="15.75" customHeight="1">
      <c r="A75" s="26">
        <v>67</v>
      </c>
      <c r="B75" s="57"/>
      <c r="C75" s="49">
        <v>54933</v>
      </c>
      <c r="D75" s="61" t="s">
        <v>223</v>
      </c>
      <c r="E75" s="41"/>
      <c r="F75" s="151"/>
      <c r="G75" s="151"/>
      <c r="H75" s="142"/>
      <c r="I75" s="142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51"/>
      <c r="AF75" s="151"/>
      <c r="AG75" s="151"/>
      <c r="AH75" s="158"/>
      <c r="AI75" s="142"/>
      <c r="AJ75" s="143"/>
      <c r="AK75" s="144"/>
      <c r="AL75" s="144"/>
    </row>
    <row r="76" spans="1:38" ht="15.75" customHeight="1">
      <c r="A76" s="26">
        <v>68</v>
      </c>
      <c r="B76" s="57"/>
      <c r="C76" s="49">
        <v>54934</v>
      </c>
      <c r="D76" s="61" t="s">
        <v>229</v>
      </c>
      <c r="E76" s="41"/>
      <c r="F76" s="151"/>
      <c r="G76" s="151"/>
      <c r="H76" s="142"/>
      <c r="I76" s="142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51"/>
      <c r="AF76" s="151"/>
      <c r="AG76" s="151"/>
      <c r="AH76" s="158"/>
      <c r="AI76" s="142"/>
      <c r="AJ76" s="143"/>
      <c r="AK76" s="144"/>
      <c r="AL76" s="144"/>
    </row>
    <row r="77" spans="1:39" ht="15.75" customHeight="1" thickBot="1">
      <c r="A77" s="26">
        <v>69</v>
      </c>
      <c r="B77" s="57" t="s">
        <v>142</v>
      </c>
      <c r="C77" s="98">
        <v>55</v>
      </c>
      <c r="D77" s="103" t="s">
        <v>213</v>
      </c>
      <c r="E77" s="87">
        <f>SUM(E78,E81,E84:E87)</f>
        <v>1734000</v>
      </c>
      <c r="F77" s="151"/>
      <c r="G77" s="151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1"/>
      <c r="AF77" s="151"/>
      <c r="AG77" s="151"/>
      <c r="AH77" s="155"/>
      <c r="AI77" s="142"/>
      <c r="AJ77" s="143"/>
      <c r="AK77" s="144"/>
      <c r="AL77" s="144"/>
      <c r="AM77" s="107"/>
    </row>
    <row r="78" spans="1:39" ht="15.75" customHeight="1" thickBot="1">
      <c r="A78" s="26">
        <v>70</v>
      </c>
      <c r="B78" s="57" t="s">
        <v>143</v>
      </c>
      <c r="C78" s="33">
        <v>551</v>
      </c>
      <c r="D78" s="63" t="s">
        <v>48</v>
      </c>
      <c r="E78" s="70">
        <f>SUM(E79,E80)</f>
        <v>2030000</v>
      </c>
      <c r="F78" s="151"/>
      <c r="G78" s="151"/>
      <c r="H78" s="142"/>
      <c r="I78" s="142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51"/>
      <c r="AF78" s="151"/>
      <c r="AG78" s="151"/>
      <c r="AH78" s="157"/>
      <c r="AI78" s="142"/>
      <c r="AJ78" s="143"/>
      <c r="AK78" s="144"/>
      <c r="AL78" s="144"/>
      <c r="AM78" s="108"/>
    </row>
    <row r="79" spans="1:38" ht="15.75" customHeight="1">
      <c r="A79" s="26">
        <v>71</v>
      </c>
      <c r="B79" s="57"/>
      <c r="C79" s="49">
        <v>5511</v>
      </c>
      <c r="D79" s="61" t="s">
        <v>217</v>
      </c>
      <c r="E79" s="41">
        <v>1400000</v>
      </c>
      <c r="F79" s="151"/>
      <c r="G79" s="151"/>
      <c r="H79" s="142"/>
      <c r="I79" s="142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51"/>
      <c r="AF79" s="151"/>
      <c r="AG79" s="151"/>
      <c r="AH79" s="158"/>
      <c r="AI79" s="142"/>
      <c r="AJ79" s="143"/>
      <c r="AK79" s="144"/>
      <c r="AL79" s="144"/>
    </row>
    <row r="80" spans="1:38" ht="15.75" customHeight="1">
      <c r="A80" s="26">
        <v>72</v>
      </c>
      <c r="B80" s="57"/>
      <c r="C80" s="49">
        <v>5512</v>
      </c>
      <c r="D80" s="61" t="s">
        <v>218</v>
      </c>
      <c r="E80" s="41">
        <v>630000</v>
      </c>
      <c r="F80" s="151"/>
      <c r="G80" s="151"/>
      <c r="H80" s="142"/>
      <c r="I80" s="142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51"/>
      <c r="AF80" s="151"/>
      <c r="AG80" s="151"/>
      <c r="AH80" s="158"/>
      <c r="AI80" s="142"/>
      <c r="AJ80" s="143"/>
      <c r="AK80" s="144"/>
      <c r="AL80" s="144"/>
    </row>
    <row r="81" spans="1:38" ht="15.75" customHeight="1">
      <c r="A81" s="26">
        <v>73</v>
      </c>
      <c r="B81" s="57" t="s">
        <v>144</v>
      </c>
      <c r="C81" s="33">
        <v>552</v>
      </c>
      <c r="D81" s="10" t="s">
        <v>221</v>
      </c>
      <c r="E81" s="124">
        <f>SUM(E82,E83)</f>
        <v>0</v>
      </c>
      <c r="F81" s="151"/>
      <c r="G81" s="151"/>
      <c r="H81" s="142"/>
      <c r="I81" s="142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51"/>
      <c r="AF81" s="151"/>
      <c r="AG81" s="151"/>
      <c r="AH81" s="157"/>
      <c r="AI81" s="142"/>
      <c r="AJ81" s="143"/>
      <c r="AK81" s="144"/>
      <c r="AL81" s="144"/>
    </row>
    <row r="82" spans="1:38" ht="15.75" customHeight="1">
      <c r="A82" s="26">
        <v>74</v>
      </c>
      <c r="B82" s="57"/>
      <c r="C82" s="49">
        <v>5521</v>
      </c>
      <c r="D82" s="11" t="s">
        <v>219</v>
      </c>
      <c r="E82" s="41"/>
      <c r="F82" s="151"/>
      <c r="G82" s="151"/>
      <c r="H82" s="142"/>
      <c r="I82" s="142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51"/>
      <c r="AF82" s="151"/>
      <c r="AG82" s="151"/>
      <c r="AH82" s="158"/>
      <c r="AI82" s="142"/>
      <c r="AJ82" s="143"/>
      <c r="AK82" s="144"/>
      <c r="AL82" s="144"/>
    </row>
    <row r="83" spans="1:38" ht="15.75" customHeight="1">
      <c r="A83" s="26">
        <v>75</v>
      </c>
      <c r="B83" s="57"/>
      <c r="C83" s="49">
        <v>5522</v>
      </c>
      <c r="D83" s="11" t="s">
        <v>220</v>
      </c>
      <c r="E83" s="41"/>
      <c r="F83" s="151"/>
      <c r="G83" s="151"/>
      <c r="H83" s="142"/>
      <c r="I83" s="142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51"/>
      <c r="AF83" s="151"/>
      <c r="AG83" s="151"/>
      <c r="AH83" s="158"/>
      <c r="AI83" s="142"/>
      <c r="AJ83" s="143"/>
      <c r="AK83" s="144"/>
      <c r="AL83" s="144"/>
    </row>
    <row r="84" spans="1:38" ht="15.75" customHeight="1">
      <c r="A84" s="26">
        <v>76</v>
      </c>
      <c r="B84" s="57" t="s">
        <v>145</v>
      </c>
      <c r="C84" s="33">
        <v>553</v>
      </c>
      <c r="D84" s="10" t="s">
        <v>85</v>
      </c>
      <c r="E84" s="123"/>
      <c r="F84" s="151"/>
      <c r="G84" s="151"/>
      <c r="H84" s="142"/>
      <c r="I84" s="142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51"/>
      <c r="AF84" s="151"/>
      <c r="AG84" s="151"/>
      <c r="AH84" s="157"/>
      <c r="AI84" s="142"/>
      <c r="AJ84" s="143"/>
      <c r="AK84" s="144"/>
      <c r="AL84" s="144"/>
    </row>
    <row r="85" spans="1:38" ht="15.75" customHeight="1">
      <c r="A85" s="26">
        <v>77</v>
      </c>
      <c r="B85" s="57" t="s">
        <v>146</v>
      </c>
      <c r="C85" s="33">
        <v>554</v>
      </c>
      <c r="D85" s="10" t="s">
        <v>49</v>
      </c>
      <c r="E85" s="123"/>
      <c r="F85" s="151"/>
      <c r="G85" s="151"/>
      <c r="H85" s="142"/>
      <c r="I85" s="142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51"/>
      <c r="AF85" s="151"/>
      <c r="AG85" s="151"/>
      <c r="AH85" s="157"/>
      <c r="AI85" s="142"/>
      <c r="AJ85" s="143"/>
      <c r="AK85" s="144"/>
      <c r="AL85" s="144"/>
    </row>
    <row r="86" spans="1:38" ht="15.75" customHeight="1">
      <c r="A86" s="26">
        <v>78</v>
      </c>
      <c r="B86" s="57" t="s">
        <v>147</v>
      </c>
      <c r="C86" s="33">
        <v>556</v>
      </c>
      <c r="D86" s="10" t="s">
        <v>150</v>
      </c>
      <c r="E86" s="123"/>
      <c r="F86" s="151"/>
      <c r="G86" s="151"/>
      <c r="H86" s="142"/>
      <c r="I86" s="142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51"/>
      <c r="AF86" s="151"/>
      <c r="AG86" s="151"/>
      <c r="AH86" s="157"/>
      <c r="AI86" s="142"/>
      <c r="AJ86" s="143"/>
      <c r="AK86" s="144"/>
      <c r="AL86" s="144"/>
    </row>
    <row r="87" spans="1:38" ht="15.75" customHeight="1">
      <c r="A87" s="26">
        <v>79</v>
      </c>
      <c r="B87" s="57" t="s">
        <v>148</v>
      </c>
      <c r="C87" s="33">
        <v>571</v>
      </c>
      <c r="D87" s="10" t="s">
        <v>67</v>
      </c>
      <c r="E87" s="123">
        <v>-296000</v>
      </c>
      <c r="F87" s="151"/>
      <c r="G87" s="151"/>
      <c r="H87" s="142"/>
      <c r="I87" s="142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51"/>
      <c r="AF87" s="151"/>
      <c r="AG87" s="151"/>
      <c r="AH87" s="157"/>
      <c r="AI87" s="142"/>
      <c r="AJ87" s="143"/>
      <c r="AK87" s="144"/>
      <c r="AL87" s="144"/>
    </row>
    <row r="88" spans="1:38" ht="15.75" customHeight="1">
      <c r="A88" s="26">
        <v>80</v>
      </c>
      <c r="B88" s="57" t="s">
        <v>151</v>
      </c>
      <c r="C88" s="98">
        <v>59</v>
      </c>
      <c r="D88" s="99" t="s">
        <v>50</v>
      </c>
      <c r="E88" s="87">
        <f>SUM(E89)</f>
        <v>0</v>
      </c>
      <c r="F88" s="151"/>
      <c r="G88" s="151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1"/>
      <c r="AF88" s="151"/>
      <c r="AG88" s="151"/>
      <c r="AH88" s="155"/>
      <c r="AI88" s="142"/>
      <c r="AJ88" s="143"/>
      <c r="AK88" s="144"/>
      <c r="AL88" s="144"/>
    </row>
    <row r="89" spans="1:38" ht="15.75" customHeight="1" thickBot="1">
      <c r="A89" s="26">
        <v>81</v>
      </c>
      <c r="B89" s="57" t="s">
        <v>152</v>
      </c>
      <c r="C89" s="33">
        <v>595</v>
      </c>
      <c r="D89" s="10" t="s">
        <v>212</v>
      </c>
      <c r="E89" s="123"/>
      <c r="F89" s="151"/>
      <c r="G89" s="151"/>
      <c r="H89" s="142"/>
      <c r="I89" s="142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51"/>
      <c r="AF89" s="151"/>
      <c r="AG89" s="151"/>
      <c r="AH89" s="157"/>
      <c r="AI89" s="142"/>
      <c r="AJ89" s="143"/>
      <c r="AK89" s="144"/>
      <c r="AL89" s="144"/>
    </row>
    <row r="90" spans="1:38" ht="15.75" customHeight="1" thickBot="1">
      <c r="A90" s="27">
        <v>82</v>
      </c>
      <c r="B90" s="55" t="s">
        <v>153</v>
      </c>
      <c r="C90" s="31">
        <v>6</v>
      </c>
      <c r="D90" s="16" t="s">
        <v>154</v>
      </c>
      <c r="E90" s="71">
        <f>SUM(E91,E105,E110,E115,E140,E148)</f>
        <v>83778000</v>
      </c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2"/>
      <c r="AI90" s="142"/>
      <c r="AJ90" s="143"/>
      <c r="AK90" s="144"/>
      <c r="AL90" s="144"/>
    </row>
    <row r="91" spans="1:38" ht="15.75" customHeight="1">
      <c r="A91" s="26">
        <v>83</v>
      </c>
      <c r="B91" s="56" t="s">
        <v>155</v>
      </c>
      <c r="C91" s="32">
        <v>60</v>
      </c>
      <c r="D91" s="9" t="s">
        <v>51</v>
      </c>
      <c r="E91" s="88">
        <f>SUM(E92,E98,E104)</f>
        <v>1126000</v>
      </c>
      <c r="F91" s="151"/>
      <c r="G91" s="151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1"/>
      <c r="AF91" s="151"/>
      <c r="AG91" s="151"/>
      <c r="AH91" s="169"/>
      <c r="AI91" s="142"/>
      <c r="AJ91" s="143"/>
      <c r="AK91" s="144"/>
      <c r="AL91" s="144"/>
    </row>
    <row r="92" spans="1:38" ht="15.75" customHeight="1">
      <c r="A92" s="26">
        <v>84</v>
      </c>
      <c r="B92" s="57" t="s">
        <v>156</v>
      </c>
      <c r="C92" s="33">
        <v>601</v>
      </c>
      <c r="D92" s="10" t="s">
        <v>52</v>
      </c>
      <c r="E92" s="70">
        <f>SUM(E93:E97)</f>
        <v>809000</v>
      </c>
      <c r="F92" s="151"/>
      <c r="G92" s="151"/>
      <c r="H92" s="156"/>
      <c r="I92" s="156"/>
      <c r="J92" s="156"/>
      <c r="K92" s="156"/>
      <c r="L92" s="156"/>
      <c r="M92" s="156"/>
      <c r="N92" s="156"/>
      <c r="O92" s="156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51"/>
      <c r="AF92" s="151"/>
      <c r="AG92" s="151"/>
      <c r="AH92" s="157"/>
      <c r="AI92" s="142"/>
      <c r="AJ92" s="143"/>
      <c r="AK92" s="144"/>
      <c r="AL92" s="144"/>
    </row>
    <row r="93" spans="1:38" ht="15.75" customHeight="1">
      <c r="A93" s="26">
        <v>85</v>
      </c>
      <c r="B93" s="57"/>
      <c r="C93" s="49">
        <v>6011</v>
      </c>
      <c r="D93" s="11" t="s">
        <v>157</v>
      </c>
      <c r="E93" s="41">
        <v>316000</v>
      </c>
      <c r="F93" s="151"/>
      <c r="G93" s="151"/>
      <c r="H93" s="142"/>
      <c r="I93" s="142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51"/>
      <c r="AF93" s="151"/>
      <c r="AG93" s="151"/>
      <c r="AH93" s="158"/>
      <c r="AI93" s="142"/>
      <c r="AJ93" s="143"/>
      <c r="AK93" s="144"/>
      <c r="AL93" s="144"/>
    </row>
    <row r="94" spans="1:38" ht="15.75" customHeight="1">
      <c r="A94" s="26">
        <v>86</v>
      </c>
      <c r="B94" s="57"/>
      <c r="C94" s="49">
        <v>6012</v>
      </c>
      <c r="D94" s="11" t="s">
        <v>53</v>
      </c>
      <c r="E94" s="41">
        <v>493000</v>
      </c>
      <c r="F94" s="151"/>
      <c r="G94" s="151"/>
      <c r="H94" s="142"/>
      <c r="I94" s="142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51"/>
      <c r="AF94" s="151"/>
      <c r="AG94" s="151"/>
      <c r="AH94" s="158"/>
      <c r="AI94" s="142"/>
      <c r="AJ94" s="143"/>
      <c r="AK94" s="144"/>
      <c r="AL94" s="144"/>
    </row>
    <row r="95" spans="1:38" ht="15.75" customHeight="1">
      <c r="A95" s="26">
        <v>87</v>
      </c>
      <c r="B95" s="57"/>
      <c r="C95" s="49">
        <v>6013</v>
      </c>
      <c r="D95" s="15" t="s">
        <v>208</v>
      </c>
      <c r="E95" s="41"/>
      <c r="F95" s="151"/>
      <c r="G95" s="151"/>
      <c r="H95" s="142"/>
      <c r="I95" s="142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51"/>
      <c r="AF95" s="151"/>
      <c r="AG95" s="151"/>
      <c r="AH95" s="142"/>
      <c r="AI95" s="142"/>
      <c r="AJ95" s="143"/>
      <c r="AK95" s="144"/>
      <c r="AL95" s="144"/>
    </row>
    <row r="96" spans="1:38" ht="15.75" customHeight="1">
      <c r="A96" s="26">
        <v>88</v>
      </c>
      <c r="B96" s="57"/>
      <c r="C96" s="49">
        <v>6014</v>
      </c>
      <c r="D96" s="15" t="s">
        <v>54</v>
      </c>
      <c r="E96" s="41"/>
      <c r="F96" s="151"/>
      <c r="G96" s="151"/>
      <c r="H96" s="142"/>
      <c r="I96" s="142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51"/>
      <c r="AF96" s="151"/>
      <c r="AG96" s="151"/>
      <c r="AH96" s="142"/>
      <c r="AI96" s="142"/>
      <c r="AJ96" s="143"/>
      <c r="AK96" s="144"/>
      <c r="AL96" s="144"/>
    </row>
    <row r="97" spans="1:38" ht="15.75" customHeight="1">
      <c r="A97" s="26">
        <v>89</v>
      </c>
      <c r="B97" s="57"/>
      <c r="C97" s="49">
        <v>6015</v>
      </c>
      <c r="D97" s="15" t="s">
        <v>55</v>
      </c>
      <c r="E97" s="41"/>
      <c r="F97" s="151"/>
      <c r="G97" s="151"/>
      <c r="H97" s="142"/>
      <c r="I97" s="142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51"/>
      <c r="AF97" s="151"/>
      <c r="AG97" s="151"/>
      <c r="AH97" s="142"/>
      <c r="AI97" s="142"/>
      <c r="AJ97" s="143"/>
      <c r="AK97" s="144"/>
      <c r="AL97" s="144"/>
    </row>
    <row r="98" spans="1:38" ht="15.75" customHeight="1">
      <c r="A98" s="26">
        <v>90</v>
      </c>
      <c r="B98" s="57" t="s">
        <v>158</v>
      </c>
      <c r="C98" s="33">
        <v>602</v>
      </c>
      <c r="D98" s="10" t="s">
        <v>56</v>
      </c>
      <c r="E98" s="70">
        <f>SUM(E99:E103)</f>
        <v>317000</v>
      </c>
      <c r="F98" s="151"/>
      <c r="G98" s="151"/>
      <c r="H98" s="156"/>
      <c r="I98" s="156"/>
      <c r="J98" s="156"/>
      <c r="K98" s="156"/>
      <c r="L98" s="156"/>
      <c r="M98" s="156"/>
      <c r="N98" s="156"/>
      <c r="O98" s="156"/>
      <c r="P98" s="156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51"/>
      <c r="AF98" s="151"/>
      <c r="AG98" s="151"/>
      <c r="AH98" s="157"/>
      <c r="AI98" s="142"/>
      <c r="AJ98" s="143"/>
      <c r="AK98" s="144"/>
      <c r="AL98" s="144"/>
    </row>
    <row r="99" spans="1:38" ht="15.75" customHeight="1">
      <c r="A99" s="26">
        <v>91</v>
      </c>
      <c r="B99" s="57"/>
      <c r="C99" s="49">
        <v>6021</v>
      </c>
      <c r="D99" s="11" t="s">
        <v>159</v>
      </c>
      <c r="E99" s="41"/>
      <c r="F99" s="151"/>
      <c r="G99" s="151"/>
      <c r="H99" s="142"/>
      <c r="I99" s="142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51"/>
      <c r="AF99" s="151"/>
      <c r="AG99" s="151"/>
      <c r="AH99" s="158"/>
      <c r="AI99" s="142"/>
      <c r="AJ99" s="143"/>
      <c r="AK99" s="144"/>
      <c r="AL99" s="144"/>
    </row>
    <row r="100" spans="1:38" ht="15.75" customHeight="1">
      <c r="A100" s="26">
        <v>92</v>
      </c>
      <c r="B100" s="57"/>
      <c r="C100" s="49">
        <v>6022</v>
      </c>
      <c r="D100" s="11" t="s">
        <v>57</v>
      </c>
      <c r="E100" s="41"/>
      <c r="F100" s="151"/>
      <c r="G100" s="151"/>
      <c r="H100" s="142"/>
      <c r="I100" s="142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51"/>
      <c r="AF100" s="151"/>
      <c r="AG100" s="151"/>
      <c r="AH100" s="158"/>
      <c r="AI100" s="142"/>
      <c r="AJ100" s="143"/>
      <c r="AK100" s="144"/>
      <c r="AL100" s="144"/>
    </row>
    <row r="101" spans="1:38" ht="15.75" customHeight="1">
      <c r="A101" s="26">
        <v>93</v>
      </c>
      <c r="B101" s="57"/>
      <c r="C101" s="49">
        <v>6023</v>
      </c>
      <c r="D101" s="11" t="s">
        <v>58</v>
      </c>
      <c r="E101" s="41"/>
      <c r="F101" s="151"/>
      <c r="G101" s="151"/>
      <c r="H101" s="142"/>
      <c r="I101" s="142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51"/>
      <c r="AF101" s="151"/>
      <c r="AG101" s="151"/>
      <c r="AH101" s="158"/>
      <c r="AI101" s="142"/>
      <c r="AJ101" s="143"/>
      <c r="AK101" s="144"/>
      <c r="AL101" s="144"/>
    </row>
    <row r="102" spans="1:38" ht="15.75" customHeight="1">
      <c r="A102" s="26">
        <v>94</v>
      </c>
      <c r="B102" s="57"/>
      <c r="C102" s="49">
        <v>6026</v>
      </c>
      <c r="D102" s="11" t="s">
        <v>59</v>
      </c>
      <c r="E102" s="41">
        <v>317000</v>
      </c>
      <c r="F102" s="151"/>
      <c r="G102" s="151"/>
      <c r="H102" s="142"/>
      <c r="I102" s="142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51"/>
      <c r="AF102" s="151"/>
      <c r="AG102" s="151"/>
      <c r="AH102" s="158"/>
      <c r="AI102" s="142"/>
      <c r="AJ102" s="143"/>
      <c r="AK102" s="144"/>
      <c r="AL102" s="144"/>
    </row>
    <row r="103" spans="1:38" ht="15.75" customHeight="1">
      <c r="A103" s="26">
        <v>95</v>
      </c>
      <c r="B103" s="57"/>
      <c r="C103" s="49">
        <v>6027</v>
      </c>
      <c r="D103" s="15" t="s">
        <v>25</v>
      </c>
      <c r="E103" s="41"/>
      <c r="F103" s="151"/>
      <c r="G103" s="151"/>
      <c r="H103" s="142"/>
      <c r="I103" s="142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51"/>
      <c r="AF103" s="151"/>
      <c r="AG103" s="151"/>
      <c r="AH103" s="142"/>
      <c r="AI103" s="142"/>
      <c r="AJ103" s="143"/>
      <c r="AK103" s="144"/>
      <c r="AL103" s="144"/>
    </row>
    <row r="104" spans="1:38" ht="15.75" customHeight="1">
      <c r="A104" s="26">
        <v>96</v>
      </c>
      <c r="B104" s="57" t="s">
        <v>160</v>
      </c>
      <c r="C104" s="33">
        <v>604</v>
      </c>
      <c r="D104" s="10" t="s">
        <v>60</v>
      </c>
      <c r="E104" s="123"/>
      <c r="F104" s="151"/>
      <c r="G104" s="151"/>
      <c r="H104" s="142"/>
      <c r="I104" s="142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51"/>
      <c r="AF104" s="151"/>
      <c r="AG104" s="151"/>
      <c r="AH104" s="157"/>
      <c r="AI104" s="142"/>
      <c r="AJ104" s="143"/>
      <c r="AK104" s="144"/>
      <c r="AL104" s="144"/>
    </row>
    <row r="105" spans="1:38" ht="15.75" customHeight="1">
      <c r="A105" s="26">
        <v>97</v>
      </c>
      <c r="B105" s="57" t="s">
        <v>161</v>
      </c>
      <c r="C105" s="35">
        <v>61</v>
      </c>
      <c r="D105" s="12" t="s">
        <v>61</v>
      </c>
      <c r="E105" s="87">
        <f>SUM(E106:E109)</f>
        <v>0</v>
      </c>
      <c r="F105" s="151"/>
      <c r="G105" s="151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1"/>
      <c r="AF105" s="151"/>
      <c r="AG105" s="151"/>
      <c r="AH105" s="169"/>
      <c r="AI105" s="142"/>
      <c r="AJ105" s="143"/>
      <c r="AK105" s="144"/>
      <c r="AL105" s="144"/>
    </row>
    <row r="106" spans="1:38" ht="15.75" customHeight="1">
      <c r="A106" s="26">
        <v>98</v>
      </c>
      <c r="B106" s="57" t="s">
        <v>162</v>
      </c>
      <c r="C106" s="33">
        <v>611</v>
      </c>
      <c r="D106" s="10" t="s">
        <v>62</v>
      </c>
      <c r="E106" s="123"/>
      <c r="F106" s="151"/>
      <c r="G106" s="151"/>
      <c r="H106" s="142"/>
      <c r="I106" s="142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51"/>
      <c r="AF106" s="151"/>
      <c r="AG106" s="151"/>
      <c r="AH106" s="157"/>
      <c r="AI106" s="142"/>
      <c r="AJ106" s="143"/>
      <c r="AK106" s="144"/>
      <c r="AL106" s="144"/>
    </row>
    <row r="107" spans="1:38" ht="15.75" customHeight="1">
      <c r="A107" s="26">
        <v>99</v>
      </c>
      <c r="B107" s="57" t="s">
        <v>163</v>
      </c>
      <c r="C107" s="33">
        <v>612</v>
      </c>
      <c r="D107" s="10" t="s">
        <v>63</v>
      </c>
      <c r="E107" s="123"/>
      <c r="F107" s="151"/>
      <c r="G107" s="151"/>
      <c r="H107" s="142"/>
      <c r="I107" s="142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51"/>
      <c r="AF107" s="151"/>
      <c r="AG107" s="151"/>
      <c r="AH107" s="157"/>
      <c r="AI107" s="142"/>
      <c r="AJ107" s="143"/>
      <c r="AK107" s="144"/>
      <c r="AL107" s="144"/>
    </row>
    <row r="108" spans="1:38" ht="15.75" customHeight="1">
      <c r="A108" s="26">
        <v>100</v>
      </c>
      <c r="B108" s="57" t="s">
        <v>164</v>
      </c>
      <c r="C108" s="33">
        <v>613</v>
      </c>
      <c r="D108" s="10" t="s">
        <v>64</v>
      </c>
      <c r="E108" s="123"/>
      <c r="F108" s="151"/>
      <c r="G108" s="151"/>
      <c r="H108" s="142"/>
      <c r="I108" s="142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51"/>
      <c r="AF108" s="151"/>
      <c r="AG108" s="151"/>
      <c r="AH108" s="157"/>
      <c r="AI108" s="142"/>
      <c r="AJ108" s="143"/>
      <c r="AK108" s="144"/>
      <c r="AL108" s="144"/>
    </row>
    <row r="109" spans="1:38" ht="15.75" customHeight="1">
      <c r="A109" s="26">
        <v>101</v>
      </c>
      <c r="B109" s="57" t="s">
        <v>165</v>
      </c>
      <c r="C109" s="33">
        <v>614</v>
      </c>
      <c r="D109" s="10" t="s">
        <v>65</v>
      </c>
      <c r="E109" s="123"/>
      <c r="F109" s="151"/>
      <c r="G109" s="151"/>
      <c r="H109" s="142"/>
      <c r="I109" s="142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51"/>
      <c r="AF109" s="151"/>
      <c r="AG109" s="151"/>
      <c r="AH109" s="157"/>
      <c r="AI109" s="142"/>
      <c r="AJ109" s="143"/>
      <c r="AK109" s="144"/>
      <c r="AL109" s="144"/>
    </row>
    <row r="110" spans="1:38" ht="15.75" customHeight="1">
      <c r="A110" s="26">
        <v>102</v>
      </c>
      <c r="B110" s="57" t="s">
        <v>166</v>
      </c>
      <c r="C110" s="35">
        <v>62</v>
      </c>
      <c r="D110" s="12" t="s">
        <v>66</v>
      </c>
      <c r="E110" s="87">
        <f>E111+E112+E113+E114</f>
        <v>0</v>
      </c>
      <c r="F110" s="151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1"/>
      <c r="AF110" s="151"/>
      <c r="AG110" s="151"/>
      <c r="AH110" s="169"/>
      <c r="AI110" s="142"/>
      <c r="AJ110" s="143"/>
      <c r="AK110" s="144"/>
      <c r="AL110" s="144"/>
    </row>
    <row r="111" spans="1:38" ht="15.75" customHeight="1">
      <c r="A111" s="26">
        <v>103</v>
      </c>
      <c r="B111" s="57" t="s">
        <v>167</v>
      </c>
      <c r="C111" s="33">
        <v>621</v>
      </c>
      <c r="D111" s="10" t="s">
        <v>67</v>
      </c>
      <c r="E111" s="123"/>
      <c r="F111" s="151"/>
      <c r="G111" s="151"/>
      <c r="H111" s="142"/>
      <c r="I111" s="142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51"/>
      <c r="AF111" s="151"/>
      <c r="AG111" s="151"/>
      <c r="AH111" s="157"/>
      <c r="AI111" s="142"/>
      <c r="AJ111" s="143"/>
      <c r="AK111" s="144"/>
      <c r="AL111" s="144"/>
    </row>
    <row r="112" spans="1:38" ht="15.75" customHeight="1">
      <c r="A112" s="26">
        <v>104</v>
      </c>
      <c r="B112" s="57" t="s">
        <v>168</v>
      </c>
      <c r="C112" s="33">
        <v>622</v>
      </c>
      <c r="D112" s="10" t="s">
        <v>68</v>
      </c>
      <c r="E112" s="123"/>
      <c r="F112" s="151"/>
      <c r="G112" s="151"/>
      <c r="H112" s="142"/>
      <c r="I112" s="142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51"/>
      <c r="AF112" s="151"/>
      <c r="AG112" s="151"/>
      <c r="AH112" s="157"/>
      <c r="AI112" s="142"/>
      <c r="AJ112" s="143"/>
      <c r="AK112" s="144"/>
      <c r="AL112" s="144"/>
    </row>
    <row r="113" spans="1:38" ht="15.75" customHeight="1">
      <c r="A113" s="26">
        <v>105</v>
      </c>
      <c r="B113" s="57" t="s">
        <v>169</v>
      </c>
      <c r="C113" s="33">
        <v>623</v>
      </c>
      <c r="D113" s="10" t="s">
        <v>69</v>
      </c>
      <c r="E113" s="123"/>
      <c r="F113" s="151"/>
      <c r="G113" s="151"/>
      <c r="H113" s="142"/>
      <c r="I113" s="142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51"/>
      <c r="AF113" s="151"/>
      <c r="AG113" s="151"/>
      <c r="AH113" s="157"/>
      <c r="AI113" s="142"/>
      <c r="AJ113" s="143"/>
      <c r="AK113" s="144"/>
      <c r="AL113" s="144"/>
    </row>
    <row r="114" spans="1:38" ht="15.75" customHeight="1">
      <c r="A114" s="26">
        <v>106</v>
      </c>
      <c r="B114" s="57" t="s">
        <v>170</v>
      </c>
      <c r="C114" s="33">
        <v>624</v>
      </c>
      <c r="D114" s="10" t="s">
        <v>70</v>
      </c>
      <c r="E114" s="123"/>
      <c r="F114" s="151"/>
      <c r="G114" s="151"/>
      <c r="H114" s="142"/>
      <c r="I114" s="142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51"/>
      <c r="AF114" s="151"/>
      <c r="AG114" s="151"/>
      <c r="AH114" s="157"/>
      <c r="AI114" s="142"/>
      <c r="AJ114" s="143"/>
      <c r="AK114" s="144"/>
      <c r="AL114" s="144"/>
    </row>
    <row r="115" spans="1:38" ht="15.75" customHeight="1">
      <c r="A115" s="26">
        <v>107</v>
      </c>
      <c r="B115" s="57" t="s">
        <v>171</v>
      </c>
      <c r="C115" s="35">
        <v>64</v>
      </c>
      <c r="D115" s="12" t="s">
        <v>71</v>
      </c>
      <c r="E115" s="87">
        <f>SUM(E116:E121,E133)</f>
        <v>5573000</v>
      </c>
      <c r="F115" s="151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1"/>
      <c r="AF115" s="151"/>
      <c r="AG115" s="151"/>
      <c r="AH115" s="169"/>
      <c r="AI115" s="142"/>
      <c r="AJ115" s="143"/>
      <c r="AK115" s="144"/>
      <c r="AL115" s="144"/>
    </row>
    <row r="116" spans="1:38" ht="15.75" customHeight="1">
      <c r="A116" s="26">
        <v>108</v>
      </c>
      <c r="B116" s="57" t="s">
        <v>172</v>
      </c>
      <c r="C116" s="33">
        <v>641</v>
      </c>
      <c r="D116" s="10" t="s">
        <v>41</v>
      </c>
      <c r="E116" s="123"/>
      <c r="F116" s="151"/>
      <c r="G116" s="151"/>
      <c r="H116" s="142"/>
      <c r="I116" s="142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51"/>
      <c r="AF116" s="151"/>
      <c r="AG116" s="151"/>
      <c r="AH116" s="157"/>
      <c r="AI116" s="142"/>
      <c r="AJ116" s="143"/>
      <c r="AK116" s="144"/>
      <c r="AL116" s="144"/>
    </row>
    <row r="117" spans="1:38" ht="15.75" customHeight="1">
      <c r="A117" s="26">
        <v>109</v>
      </c>
      <c r="B117" s="57" t="s">
        <v>173</v>
      </c>
      <c r="C117" s="33">
        <v>642</v>
      </c>
      <c r="D117" s="10" t="s">
        <v>42</v>
      </c>
      <c r="E117" s="123"/>
      <c r="F117" s="151"/>
      <c r="G117" s="151"/>
      <c r="H117" s="142"/>
      <c r="I117" s="142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51"/>
      <c r="AF117" s="151"/>
      <c r="AG117" s="151"/>
      <c r="AH117" s="157"/>
      <c r="AI117" s="142"/>
      <c r="AJ117" s="143"/>
      <c r="AK117" s="144"/>
      <c r="AL117" s="144"/>
    </row>
    <row r="118" spans="1:38" ht="15.75" customHeight="1">
      <c r="A118" s="26">
        <v>110</v>
      </c>
      <c r="B118" s="57" t="s">
        <v>174</v>
      </c>
      <c r="C118" s="33">
        <v>643</v>
      </c>
      <c r="D118" s="10" t="s">
        <v>83</v>
      </c>
      <c r="E118" s="123"/>
      <c r="F118" s="151"/>
      <c r="G118" s="151"/>
      <c r="H118" s="142"/>
      <c r="I118" s="142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51"/>
      <c r="AF118" s="151"/>
      <c r="AG118" s="151"/>
      <c r="AH118" s="157"/>
      <c r="AI118" s="142"/>
      <c r="AJ118" s="143"/>
      <c r="AK118" s="144"/>
      <c r="AL118" s="144"/>
    </row>
    <row r="119" spans="1:38" ht="15.75" customHeight="1">
      <c r="A119" s="26">
        <v>111</v>
      </c>
      <c r="B119" s="57" t="s">
        <v>175</v>
      </c>
      <c r="C119" s="33">
        <v>644</v>
      </c>
      <c r="D119" s="10" t="s">
        <v>43</v>
      </c>
      <c r="E119" s="123">
        <v>10000</v>
      </c>
      <c r="F119" s="151"/>
      <c r="G119" s="151"/>
      <c r="H119" s="142"/>
      <c r="I119" s="142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51"/>
      <c r="AF119" s="151"/>
      <c r="AG119" s="151"/>
      <c r="AH119" s="157"/>
      <c r="AI119" s="142"/>
      <c r="AJ119" s="143"/>
      <c r="AK119" s="144"/>
      <c r="AL119" s="144"/>
    </row>
    <row r="120" spans="1:38" ht="15.75" customHeight="1">
      <c r="A120" s="26">
        <v>112</v>
      </c>
      <c r="B120" s="57" t="s">
        <v>176</v>
      </c>
      <c r="C120" s="33">
        <v>645</v>
      </c>
      <c r="D120" s="10" t="s">
        <v>72</v>
      </c>
      <c r="E120" s="123"/>
      <c r="F120" s="151"/>
      <c r="G120" s="151"/>
      <c r="H120" s="142"/>
      <c r="I120" s="142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51"/>
      <c r="AF120" s="151"/>
      <c r="AG120" s="151"/>
      <c r="AH120" s="157"/>
      <c r="AI120" s="142"/>
      <c r="AJ120" s="143"/>
      <c r="AK120" s="144"/>
      <c r="AL120" s="144"/>
    </row>
    <row r="121" spans="1:38" ht="15.75" customHeight="1">
      <c r="A121" s="26">
        <v>113</v>
      </c>
      <c r="B121" s="57" t="s">
        <v>177</v>
      </c>
      <c r="C121" s="33">
        <v>648</v>
      </c>
      <c r="D121" s="10" t="s">
        <v>81</v>
      </c>
      <c r="E121" s="69">
        <v>3333000</v>
      </c>
      <c r="F121" s="151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1"/>
      <c r="AF121" s="151"/>
      <c r="AG121" s="151"/>
      <c r="AH121" s="157"/>
      <c r="AI121" s="142"/>
      <c r="AJ121" s="143"/>
      <c r="AK121" s="144"/>
      <c r="AL121" s="144"/>
    </row>
    <row r="122" spans="1:38" ht="15.75" customHeight="1">
      <c r="A122" s="26">
        <v>114</v>
      </c>
      <c r="B122" s="57"/>
      <c r="C122" s="49">
        <v>6481</v>
      </c>
      <c r="D122" s="60" t="s">
        <v>178</v>
      </c>
      <c r="E122" s="74">
        <f>SUM(E123,E124)</f>
        <v>0</v>
      </c>
      <c r="F122" s="151"/>
      <c r="G122" s="151"/>
      <c r="H122" s="170"/>
      <c r="I122" s="170"/>
      <c r="J122" s="170"/>
      <c r="K122" s="170"/>
      <c r="L122" s="170"/>
      <c r="M122" s="170"/>
      <c r="N122" s="170"/>
      <c r="O122" s="170"/>
      <c r="P122" s="170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51"/>
      <c r="AF122" s="151"/>
      <c r="AG122" s="151"/>
      <c r="AH122" s="162"/>
      <c r="AI122" s="142"/>
      <c r="AJ122" s="143"/>
      <c r="AK122" s="144"/>
      <c r="AL122" s="144"/>
    </row>
    <row r="123" spans="1:38" ht="15.75" customHeight="1">
      <c r="A123" s="26">
        <v>115</v>
      </c>
      <c r="B123" s="57"/>
      <c r="C123" s="49">
        <v>64811</v>
      </c>
      <c r="D123" s="60" t="s">
        <v>207</v>
      </c>
      <c r="E123" s="121"/>
      <c r="F123" s="151"/>
      <c r="G123" s="151"/>
      <c r="H123" s="142"/>
      <c r="I123" s="142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51"/>
      <c r="AF123" s="151"/>
      <c r="AG123" s="151"/>
      <c r="AH123" s="162"/>
      <c r="AI123" s="142"/>
      <c r="AJ123" s="143"/>
      <c r="AK123" s="144"/>
      <c r="AL123" s="144"/>
    </row>
    <row r="124" spans="1:38" ht="15.75" customHeight="1">
      <c r="A124" s="26">
        <v>116</v>
      </c>
      <c r="B124" s="57"/>
      <c r="C124" s="49">
        <v>64812</v>
      </c>
      <c r="D124" s="60" t="s">
        <v>211</v>
      </c>
      <c r="E124" s="121"/>
      <c r="F124" s="151"/>
      <c r="G124" s="151"/>
      <c r="H124" s="142"/>
      <c r="I124" s="142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51"/>
      <c r="AF124" s="151"/>
      <c r="AG124" s="151"/>
      <c r="AH124" s="162"/>
      <c r="AI124" s="142"/>
      <c r="AJ124" s="143"/>
      <c r="AK124" s="144"/>
      <c r="AL124" s="144"/>
    </row>
    <row r="125" spans="1:38" ht="15.75" customHeight="1">
      <c r="A125" s="26">
        <v>117</v>
      </c>
      <c r="B125" s="57"/>
      <c r="C125" s="49">
        <v>6482</v>
      </c>
      <c r="D125" s="62" t="s">
        <v>82</v>
      </c>
      <c r="E125" s="121"/>
      <c r="F125" s="151"/>
      <c r="G125" s="151"/>
      <c r="H125" s="142"/>
      <c r="I125" s="142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51"/>
      <c r="AF125" s="151"/>
      <c r="AG125" s="151"/>
      <c r="AH125" s="164"/>
      <c r="AI125" s="142"/>
      <c r="AJ125" s="143"/>
      <c r="AK125" s="144"/>
      <c r="AL125" s="144"/>
    </row>
    <row r="126" spans="1:38" ht="15.75" customHeight="1">
      <c r="A126" s="26">
        <v>118</v>
      </c>
      <c r="B126" s="57"/>
      <c r="C126" s="49">
        <v>6483</v>
      </c>
      <c r="D126" s="62" t="s">
        <v>179</v>
      </c>
      <c r="E126" s="74">
        <f>SUM(E127:E131)</f>
        <v>3333000</v>
      </c>
      <c r="F126" s="151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51"/>
      <c r="AF126" s="151"/>
      <c r="AG126" s="151"/>
      <c r="AH126" s="164"/>
      <c r="AI126" s="142"/>
      <c r="AJ126" s="143"/>
      <c r="AK126" s="144"/>
      <c r="AL126" s="144"/>
    </row>
    <row r="127" spans="1:38" ht="15.75" customHeight="1">
      <c r="A127" s="26">
        <v>119</v>
      </c>
      <c r="B127" s="57"/>
      <c r="C127" s="49">
        <v>64831</v>
      </c>
      <c r="D127" s="61" t="s">
        <v>225</v>
      </c>
      <c r="E127" s="121"/>
      <c r="F127" s="151"/>
      <c r="G127" s="151"/>
      <c r="H127" s="142"/>
      <c r="I127" s="142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51"/>
      <c r="AF127" s="151"/>
      <c r="AG127" s="151"/>
      <c r="AH127" s="158"/>
      <c r="AI127" s="142"/>
      <c r="AJ127" s="143"/>
      <c r="AK127" s="144"/>
      <c r="AL127" s="144"/>
    </row>
    <row r="128" spans="1:38" ht="15.75" customHeight="1">
      <c r="A128" s="26">
        <v>120</v>
      </c>
      <c r="B128" s="57"/>
      <c r="C128" s="49">
        <v>64832</v>
      </c>
      <c r="D128" s="61" t="s">
        <v>226</v>
      </c>
      <c r="E128" s="121">
        <v>3333000</v>
      </c>
      <c r="F128" s="151"/>
      <c r="G128" s="151"/>
      <c r="H128" s="142"/>
      <c r="I128" s="142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51"/>
      <c r="AF128" s="151"/>
      <c r="AG128" s="151"/>
      <c r="AH128" s="158"/>
      <c r="AI128" s="142"/>
      <c r="AJ128" s="143"/>
      <c r="AK128" s="144"/>
      <c r="AL128" s="144"/>
    </row>
    <row r="129" spans="1:38" ht="15.75" customHeight="1">
      <c r="A129" s="26">
        <v>121</v>
      </c>
      <c r="B129" s="57"/>
      <c r="C129" s="49">
        <v>64833</v>
      </c>
      <c r="D129" s="61" t="s">
        <v>228</v>
      </c>
      <c r="E129" s="121"/>
      <c r="F129" s="151"/>
      <c r="G129" s="151"/>
      <c r="H129" s="142"/>
      <c r="I129" s="142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51"/>
      <c r="AF129" s="151"/>
      <c r="AG129" s="151"/>
      <c r="AH129" s="158"/>
      <c r="AI129" s="142"/>
      <c r="AJ129" s="143"/>
      <c r="AK129" s="144"/>
      <c r="AL129" s="144"/>
    </row>
    <row r="130" spans="1:38" ht="15.75" customHeight="1">
      <c r="A130" s="26">
        <v>122</v>
      </c>
      <c r="B130" s="57"/>
      <c r="C130" s="49">
        <v>64834</v>
      </c>
      <c r="D130" s="61" t="s">
        <v>180</v>
      </c>
      <c r="E130" s="121"/>
      <c r="F130" s="151"/>
      <c r="G130" s="151"/>
      <c r="H130" s="142"/>
      <c r="I130" s="142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51"/>
      <c r="AF130" s="151"/>
      <c r="AG130" s="151"/>
      <c r="AH130" s="158"/>
      <c r="AI130" s="142"/>
      <c r="AJ130" s="143"/>
      <c r="AK130" s="144"/>
      <c r="AL130" s="144"/>
    </row>
    <row r="131" spans="1:38" ht="15.75" customHeight="1">
      <c r="A131" s="26">
        <v>123</v>
      </c>
      <c r="B131" s="57"/>
      <c r="C131" s="49">
        <v>64835</v>
      </c>
      <c r="D131" s="75" t="s">
        <v>181</v>
      </c>
      <c r="E131" s="121"/>
      <c r="F131" s="151"/>
      <c r="G131" s="151"/>
      <c r="H131" s="142"/>
      <c r="I131" s="142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51"/>
      <c r="AF131" s="151"/>
      <c r="AG131" s="151"/>
      <c r="AH131" s="142"/>
      <c r="AI131" s="142"/>
      <c r="AJ131" s="143"/>
      <c r="AK131" s="144"/>
      <c r="AL131" s="144"/>
    </row>
    <row r="132" spans="1:38" ht="15.75" customHeight="1">
      <c r="A132" s="26">
        <v>124</v>
      </c>
      <c r="B132" s="57"/>
      <c r="C132" s="49">
        <v>6484</v>
      </c>
      <c r="D132" s="63" t="s">
        <v>215</v>
      </c>
      <c r="E132" s="121">
        <v>0</v>
      </c>
      <c r="F132" s="151"/>
      <c r="G132" s="151"/>
      <c r="H132" s="142"/>
      <c r="I132" s="142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51"/>
      <c r="AF132" s="151"/>
      <c r="AG132" s="151"/>
      <c r="AH132" s="157"/>
      <c r="AI132" s="142"/>
      <c r="AJ132" s="143"/>
      <c r="AK132" s="144"/>
      <c r="AL132" s="144"/>
    </row>
    <row r="133" spans="1:38" ht="15.75" customHeight="1">
      <c r="A133" s="26">
        <v>125</v>
      </c>
      <c r="B133" s="57" t="s">
        <v>182</v>
      </c>
      <c r="C133" s="33">
        <v>649</v>
      </c>
      <c r="D133" s="63" t="s">
        <v>73</v>
      </c>
      <c r="E133" s="69">
        <f>SUM(E134:E139)</f>
        <v>2230000</v>
      </c>
      <c r="F133" s="151"/>
      <c r="G133" s="151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1"/>
      <c r="AF133" s="151"/>
      <c r="AG133" s="151"/>
      <c r="AH133" s="157"/>
      <c r="AI133" s="142"/>
      <c r="AJ133" s="143"/>
      <c r="AK133" s="144"/>
      <c r="AL133" s="144"/>
    </row>
    <row r="134" spans="1:38" ht="15.75" customHeight="1">
      <c r="A134" s="26">
        <v>126</v>
      </c>
      <c r="B134" s="57"/>
      <c r="C134" s="34">
        <v>6491</v>
      </c>
      <c r="D134" s="61" t="s">
        <v>183</v>
      </c>
      <c r="E134" s="41"/>
      <c r="F134" s="151"/>
      <c r="G134" s="151"/>
      <c r="H134" s="142"/>
      <c r="I134" s="142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51"/>
      <c r="AF134" s="151"/>
      <c r="AG134" s="151"/>
      <c r="AH134" s="158"/>
      <c r="AI134" s="142"/>
      <c r="AJ134" s="143"/>
      <c r="AK134" s="144"/>
      <c r="AL134" s="144"/>
    </row>
    <row r="135" spans="1:38" ht="15.75" customHeight="1">
      <c r="A135" s="26">
        <v>127</v>
      </c>
      <c r="B135" s="57"/>
      <c r="C135" s="34">
        <v>6492</v>
      </c>
      <c r="D135" s="61" t="s">
        <v>74</v>
      </c>
      <c r="E135" s="41">
        <v>430000</v>
      </c>
      <c r="F135" s="151"/>
      <c r="G135" s="151"/>
      <c r="H135" s="142"/>
      <c r="I135" s="142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51"/>
      <c r="AF135" s="151"/>
      <c r="AG135" s="151"/>
      <c r="AH135" s="158"/>
      <c r="AI135" s="142"/>
      <c r="AJ135" s="143"/>
      <c r="AK135" s="144"/>
      <c r="AL135" s="144"/>
    </row>
    <row r="136" spans="1:38" ht="15.75" customHeight="1">
      <c r="A136" s="26">
        <v>128</v>
      </c>
      <c r="B136" s="57"/>
      <c r="C136" s="34">
        <v>6493</v>
      </c>
      <c r="D136" s="61" t="s">
        <v>75</v>
      </c>
      <c r="E136" s="41"/>
      <c r="F136" s="151"/>
      <c r="G136" s="151"/>
      <c r="H136" s="142"/>
      <c r="I136" s="142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51"/>
      <c r="AF136" s="151"/>
      <c r="AG136" s="151"/>
      <c r="AH136" s="158"/>
      <c r="AI136" s="142"/>
      <c r="AJ136" s="143"/>
      <c r="AK136" s="144"/>
      <c r="AL136" s="144"/>
    </row>
    <row r="137" spans="1:38" ht="15.75" customHeight="1">
      <c r="A137" s="26">
        <v>129</v>
      </c>
      <c r="B137" s="57"/>
      <c r="C137" s="34">
        <v>6494</v>
      </c>
      <c r="D137" s="61" t="s">
        <v>76</v>
      </c>
      <c r="E137" s="41"/>
      <c r="F137" s="151"/>
      <c r="G137" s="151"/>
      <c r="H137" s="142"/>
      <c r="I137" s="142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51"/>
      <c r="AF137" s="151"/>
      <c r="AG137" s="151"/>
      <c r="AH137" s="158"/>
      <c r="AI137" s="142"/>
      <c r="AJ137" s="143"/>
      <c r="AK137" s="144"/>
      <c r="AL137" s="144"/>
    </row>
    <row r="138" spans="1:38" ht="15.75" customHeight="1">
      <c r="A138" s="26">
        <v>130</v>
      </c>
      <c r="B138" s="57"/>
      <c r="C138" s="34">
        <v>6495</v>
      </c>
      <c r="D138" s="61" t="s">
        <v>222</v>
      </c>
      <c r="E138" s="41">
        <v>1400000</v>
      </c>
      <c r="F138" s="151"/>
      <c r="G138" s="151"/>
      <c r="H138" s="142"/>
      <c r="I138" s="142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51"/>
      <c r="AF138" s="151"/>
      <c r="AG138" s="151"/>
      <c r="AH138" s="158"/>
      <c r="AI138" s="142"/>
      <c r="AJ138" s="143"/>
      <c r="AK138" s="144"/>
      <c r="AL138" s="144"/>
    </row>
    <row r="139" spans="1:38" ht="15.75" customHeight="1">
      <c r="A139" s="26">
        <v>131</v>
      </c>
      <c r="B139" s="57"/>
      <c r="C139" s="34">
        <v>6498</v>
      </c>
      <c r="D139" s="11" t="s">
        <v>34</v>
      </c>
      <c r="E139" s="41">
        <v>400000</v>
      </c>
      <c r="F139" s="151"/>
      <c r="G139" s="151"/>
      <c r="H139" s="142"/>
      <c r="I139" s="142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51"/>
      <c r="AF139" s="151"/>
      <c r="AG139" s="151"/>
      <c r="AH139" s="158"/>
      <c r="AI139" s="142"/>
      <c r="AJ139" s="143"/>
      <c r="AK139" s="144"/>
      <c r="AL139" s="144"/>
    </row>
    <row r="140" spans="1:38" ht="15.75" customHeight="1">
      <c r="A140" s="26">
        <v>132</v>
      </c>
      <c r="B140" s="57" t="s">
        <v>184</v>
      </c>
      <c r="C140" s="35">
        <v>65</v>
      </c>
      <c r="D140" s="12" t="s">
        <v>187</v>
      </c>
      <c r="E140" s="87">
        <f>SUM(E141:E147)</f>
        <v>0</v>
      </c>
      <c r="F140" s="151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1"/>
      <c r="AF140" s="151"/>
      <c r="AG140" s="151"/>
      <c r="AH140" s="169"/>
      <c r="AI140" s="142"/>
      <c r="AJ140" s="143"/>
      <c r="AK140" s="144"/>
      <c r="AL140" s="144"/>
    </row>
    <row r="141" spans="1:38" ht="15.75" customHeight="1">
      <c r="A141" s="26">
        <v>133</v>
      </c>
      <c r="B141" s="57" t="s">
        <v>185</v>
      </c>
      <c r="C141" s="36">
        <v>651</v>
      </c>
      <c r="D141" s="14" t="s">
        <v>77</v>
      </c>
      <c r="E141" s="122"/>
      <c r="F141" s="151"/>
      <c r="G141" s="151"/>
      <c r="H141" s="142"/>
      <c r="I141" s="142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51"/>
      <c r="AF141" s="151"/>
      <c r="AG141" s="151"/>
      <c r="AH141" s="164"/>
      <c r="AI141" s="142"/>
      <c r="AJ141" s="143"/>
      <c r="AK141" s="144"/>
      <c r="AL141" s="144"/>
    </row>
    <row r="142" spans="1:38" ht="15.75" customHeight="1">
      <c r="A142" s="26">
        <v>134</v>
      </c>
      <c r="B142" s="57" t="s">
        <v>186</v>
      </c>
      <c r="C142" s="33">
        <v>653</v>
      </c>
      <c r="D142" s="10" t="s">
        <v>86</v>
      </c>
      <c r="E142" s="123"/>
      <c r="F142" s="151"/>
      <c r="G142" s="151"/>
      <c r="H142" s="142"/>
      <c r="I142" s="142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51"/>
      <c r="AF142" s="151"/>
      <c r="AG142" s="151"/>
      <c r="AH142" s="157"/>
      <c r="AI142" s="142"/>
      <c r="AJ142" s="143"/>
      <c r="AK142" s="144"/>
      <c r="AL142" s="144"/>
    </row>
    <row r="143" spans="1:38" ht="15.75" customHeight="1">
      <c r="A143" s="26">
        <v>135</v>
      </c>
      <c r="B143" s="57" t="s">
        <v>188</v>
      </c>
      <c r="C143" s="33">
        <v>654</v>
      </c>
      <c r="D143" s="10" t="s">
        <v>79</v>
      </c>
      <c r="E143" s="123"/>
      <c r="F143" s="151"/>
      <c r="G143" s="151"/>
      <c r="H143" s="142"/>
      <c r="I143" s="142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51"/>
      <c r="AF143" s="151"/>
      <c r="AG143" s="151"/>
      <c r="AH143" s="157"/>
      <c r="AI143" s="142"/>
      <c r="AJ143" s="143"/>
      <c r="AK143" s="144"/>
      <c r="AL143" s="144"/>
    </row>
    <row r="144" spans="1:38" ht="15.75" customHeight="1">
      <c r="A144" s="26">
        <v>136</v>
      </c>
      <c r="B144" s="57" t="s">
        <v>189</v>
      </c>
      <c r="C144" s="33">
        <v>655</v>
      </c>
      <c r="D144" s="10" t="s">
        <v>80</v>
      </c>
      <c r="E144" s="123"/>
      <c r="F144" s="151"/>
      <c r="G144" s="151"/>
      <c r="H144" s="142"/>
      <c r="I144" s="142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51"/>
      <c r="AF144" s="151"/>
      <c r="AG144" s="151"/>
      <c r="AH144" s="157"/>
      <c r="AI144" s="142"/>
      <c r="AJ144" s="143"/>
      <c r="AK144" s="144"/>
      <c r="AL144" s="144"/>
    </row>
    <row r="145" spans="1:38" ht="15.75" customHeight="1">
      <c r="A145" s="26">
        <v>137</v>
      </c>
      <c r="B145" s="57" t="s">
        <v>190</v>
      </c>
      <c r="C145" s="33">
        <v>656</v>
      </c>
      <c r="D145" s="10" t="s">
        <v>191</v>
      </c>
      <c r="E145" s="123"/>
      <c r="F145" s="151"/>
      <c r="G145" s="151"/>
      <c r="H145" s="142"/>
      <c r="I145" s="142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51"/>
      <c r="AF145" s="151"/>
      <c r="AG145" s="151"/>
      <c r="AH145" s="157"/>
      <c r="AI145" s="142"/>
      <c r="AJ145" s="143"/>
      <c r="AK145" s="144"/>
      <c r="AL145" s="144"/>
    </row>
    <row r="146" spans="1:38" ht="15.75" customHeight="1">
      <c r="A146" s="26">
        <v>138</v>
      </c>
      <c r="B146" s="57" t="s">
        <v>192</v>
      </c>
      <c r="C146" s="33">
        <v>657</v>
      </c>
      <c r="D146" s="10" t="s">
        <v>78</v>
      </c>
      <c r="E146" s="123"/>
      <c r="F146" s="151"/>
      <c r="G146" s="151"/>
      <c r="H146" s="142"/>
      <c r="I146" s="142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51"/>
      <c r="AF146" s="151"/>
      <c r="AG146" s="151"/>
      <c r="AH146" s="157"/>
      <c r="AI146" s="142"/>
      <c r="AJ146" s="143"/>
      <c r="AK146" s="144"/>
      <c r="AL146" s="144"/>
    </row>
    <row r="147" spans="1:38" ht="15.75" customHeight="1">
      <c r="A147" s="26">
        <v>139</v>
      </c>
      <c r="B147" s="57" t="s">
        <v>197</v>
      </c>
      <c r="C147" s="33">
        <v>659</v>
      </c>
      <c r="D147" s="10" t="s">
        <v>193</v>
      </c>
      <c r="E147" s="123"/>
      <c r="F147" s="151"/>
      <c r="G147" s="151"/>
      <c r="H147" s="142"/>
      <c r="I147" s="142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51"/>
      <c r="AF147" s="151"/>
      <c r="AG147" s="151"/>
      <c r="AH147" s="157"/>
      <c r="AI147" s="142"/>
      <c r="AJ147" s="143"/>
      <c r="AK147" s="144"/>
      <c r="AL147" s="144"/>
    </row>
    <row r="148" spans="1:38" ht="15.75" customHeight="1">
      <c r="A148" s="26">
        <v>140</v>
      </c>
      <c r="B148" s="57" t="s">
        <v>194</v>
      </c>
      <c r="C148" s="35">
        <v>69</v>
      </c>
      <c r="D148" s="12" t="s">
        <v>195</v>
      </c>
      <c r="E148" s="87">
        <f>SUM(E151,E153,E154,E156:E160,E162:E166)</f>
        <v>77079000</v>
      </c>
      <c r="F148" s="151"/>
      <c r="G148" s="151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1"/>
      <c r="AF148" s="151"/>
      <c r="AG148" s="151"/>
      <c r="AH148" s="169"/>
      <c r="AI148" s="142"/>
      <c r="AJ148" s="143"/>
      <c r="AK148" s="144"/>
      <c r="AL148" s="144"/>
    </row>
    <row r="149" spans="1:38" ht="15.75" customHeight="1">
      <c r="A149" s="26">
        <v>141</v>
      </c>
      <c r="B149" s="57" t="s">
        <v>196</v>
      </c>
      <c r="C149" s="128">
        <v>691</v>
      </c>
      <c r="D149" s="63" t="s">
        <v>198</v>
      </c>
      <c r="E149" s="127">
        <f>SUM(E150,E155)</f>
        <v>77079000</v>
      </c>
      <c r="F149" s="151"/>
      <c r="G149" s="151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1"/>
      <c r="AF149" s="151"/>
      <c r="AG149" s="151"/>
      <c r="AH149" s="157"/>
      <c r="AI149" s="142"/>
      <c r="AJ149" s="143"/>
      <c r="AK149" s="144"/>
      <c r="AL149" s="144"/>
    </row>
    <row r="150" spans="1:38" ht="15.75" customHeight="1">
      <c r="A150" s="26">
        <v>142</v>
      </c>
      <c r="B150" s="57"/>
      <c r="C150" s="128">
        <v>6911</v>
      </c>
      <c r="D150" s="63" t="s">
        <v>199</v>
      </c>
      <c r="E150" s="127">
        <f>SUM(E151,E153,E154)</f>
        <v>77079000</v>
      </c>
      <c r="F150" s="151"/>
      <c r="G150" s="151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1"/>
      <c r="AF150" s="151"/>
      <c r="AG150" s="151"/>
      <c r="AH150" s="157"/>
      <c r="AI150" s="142"/>
      <c r="AJ150" s="143"/>
      <c r="AK150" s="144"/>
      <c r="AL150" s="144"/>
    </row>
    <row r="151" spans="1:38" ht="15.75">
      <c r="A151" s="26">
        <v>143</v>
      </c>
      <c r="B151" s="57"/>
      <c r="C151" s="34">
        <v>69111</v>
      </c>
      <c r="D151" s="64" t="s">
        <v>234</v>
      </c>
      <c r="E151" s="41">
        <v>76005000</v>
      </c>
      <c r="F151" s="151"/>
      <c r="G151" s="151"/>
      <c r="H151" s="157"/>
      <c r="I151" s="157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51"/>
      <c r="AF151" s="151"/>
      <c r="AG151" s="151"/>
      <c r="AH151" s="171"/>
      <c r="AI151" s="142"/>
      <c r="AJ151" s="143"/>
      <c r="AK151" s="144"/>
      <c r="AL151" s="144"/>
    </row>
    <row r="152" spans="1:38" ht="15.75">
      <c r="A152" s="26">
        <v>144</v>
      </c>
      <c r="B152" s="57"/>
      <c r="C152" s="34">
        <v>691111</v>
      </c>
      <c r="D152" s="64" t="s">
        <v>210</v>
      </c>
      <c r="E152" s="41"/>
      <c r="F152" s="151"/>
      <c r="G152" s="151"/>
      <c r="H152" s="142"/>
      <c r="I152" s="142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51"/>
      <c r="AF152" s="151"/>
      <c r="AG152" s="151"/>
      <c r="AH152" s="171"/>
      <c r="AI152" s="142"/>
      <c r="AJ152" s="143"/>
      <c r="AK152" s="144"/>
      <c r="AL152" s="144"/>
    </row>
    <row r="153" spans="1:38" ht="15.75">
      <c r="A153" s="26">
        <v>145</v>
      </c>
      <c r="B153" s="57"/>
      <c r="C153" s="34">
        <v>69112</v>
      </c>
      <c r="D153" s="64" t="s">
        <v>235</v>
      </c>
      <c r="E153" s="41">
        <v>289000</v>
      </c>
      <c r="F153" s="151"/>
      <c r="G153" s="151"/>
      <c r="H153" s="142"/>
      <c r="I153" s="142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51"/>
      <c r="AF153" s="151"/>
      <c r="AG153" s="151"/>
      <c r="AH153" s="171"/>
      <c r="AI153" s="142"/>
      <c r="AJ153" s="143"/>
      <c r="AK153" s="144"/>
      <c r="AL153" s="144"/>
    </row>
    <row r="154" spans="1:38" ht="15.75">
      <c r="A154" s="26">
        <v>146</v>
      </c>
      <c r="B154" s="57"/>
      <c r="C154" s="34">
        <v>69113</v>
      </c>
      <c r="D154" s="64" t="s">
        <v>238</v>
      </c>
      <c r="E154" s="41">
        <v>785000</v>
      </c>
      <c r="F154" s="151"/>
      <c r="G154" s="151"/>
      <c r="H154" s="142"/>
      <c r="I154" s="142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51"/>
      <c r="AF154" s="151"/>
      <c r="AG154" s="151"/>
      <c r="AH154" s="171"/>
      <c r="AI154" s="142"/>
      <c r="AJ154" s="143"/>
      <c r="AK154" s="144"/>
      <c r="AL154" s="144"/>
    </row>
    <row r="155" spans="1:38" ht="15.75">
      <c r="A155" s="26">
        <v>147</v>
      </c>
      <c r="B155" s="57"/>
      <c r="C155" s="34">
        <v>6912</v>
      </c>
      <c r="D155" s="62" t="s">
        <v>84</v>
      </c>
      <c r="E155" s="70">
        <f>SUM(E156:E160)</f>
        <v>0</v>
      </c>
      <c r="F155" s="151"/>
      <c r="G155" s="151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51"/>
      <c r="AF155" s="151"/>
      <c r="AG155" s="151"/>
      <c r="AH155" s="164"/>
      <c r="AI155" s="142"/>
      <c r="AJ155" s="143"/>
      <c r="AK155" s="144"/>
      <c r="AL155" s="144"/>
    </row>
    <row r="156" spans="1:38" ht="15.75">
      <c r="A156" s="26">
        <v>148</v>
      </c>
      <c r="B156" s="57"/>
      <c r="C156" s="34">
        <v>69121</v>
      </c>
      <c r="D156" s="129" t="s">
        <v>90</v>
      </c>
      <c r="E156" s="41"/>
      <c r="F156" s="151"/>
      <c r="G156" s="151"/>
      <c r="H156" s="142"/>
      <c r="I156" s="142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51"/>
      <c r="AF156" s="151"/>
      <c r="AG156" s="151"/>
      <c r="AH156" s="171"/>
      <c r="AI156" s="142"/>
      <c r="AJ156" s="143"/>
      <c r="AK156" s="144"/>
      <c r="AL156" s="144"/>
    </row>
    <row r="157" spans="1:38" ht="15.75">
      <c r="A157" s="26">
        <v>149</v>
      </c>
      <c r="B157" s="57"/>
      <c r="C157" s="34">
        <v>69122</v>
      </c>
      <c r="D157" s="17" t="s">
        <v>93</v>
      </c>
      <c r="E157" s="41"/>
      <c r="F157" s="151"/>
      <c r="G157" s="151"/>
      <c r="H157" s="142"/>
      <c r="I157" s="142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51"/>
      <c r="AF157" s="151"/>
      <c r="AG157" s="151"/>
      <c r="AH157" s="171"/>
      <c r="AI157" s="142"/>
      <c r="AJ157" s="143"/>
      <c r="AK157" s="144"/>
      <c r="AL157" s="144"/>
    </row>
    <row r="158" spans="1:38" ht="15.75">
      <c r="A158" s="26">
        <v>150</v>
      </c>
      <c r="B158" s="57"/>
      <c r="C158" s="34">
        <v>69123</v>
      </c>
      <c r="D158" s="17" t="s">
        <v>94</v>
      </c>
      <c r="E158" s="41"/>
      <c r="F158" s="151"/>
      <c r="G158" s="151"/>
      <c r="H158" s="142"/>
      <c r="I158" s="142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51"/>
      <c r="AF158" s="151"/>
      <c r="AG158" s="151"/>
      <c r="AH158" s="171"/>
      <c r="AI158" s="142"/>
      <c r="AJ158" s="143"/>
      <c r="AK158" s="144"/>
      <c r="AL158" s="144"/>
    </row>
    <row r="159" spans="1:38" ht="15.75">
      <c r="A159" s="26">
        <v>151</v>
      </c>
      <c r="B159" s="57"/>
      <c r="C159" s="34">
        <v>69124</v>
      </c>
      <c r="D159" s="17" t="s">
        <v>95</v>
      </c>
      <c r="E159" s="41"/>
      <c r="F159" s="151"/>
      <c r="G159" s="151"/>
      <c r="H159" s="142"/>
      <c r="I159" s="142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51"/>
      <c r="AF159" s="151"/>
      <c r="AG159" s="151"/>
      <c r="AH159" s="171"/>
      <c r="AI159" s="142"/>
      <c r="AJ159" s="143"/>
      <c r="AK159" s="144"/>
      <c r="AL159" s="144"/>
    </row>
    <row r="160" spans="1:38" ht="15.75">
      <c r="A160" s="26">
        <v>152</v>
      </c>
      <c r="B160" s="57"/>
      <c r="C160" s="34">
        <v>69125</v>
      </c>
      <c r="D160" s="17" t="s">
        <v>91</v>
      </c>
      <c r="E160" s="125"/>
      <c r="F160" s="151"/>
      <c r="G160" s="151"/>
      <c r="H160" s="142"/>
      <c r="I160" s="142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51"/>
      <c r="AF160" s="151"/>
      <c r="AG160" s="151"/>
      <c r="AH160" s="171"/>
      <c r="AI160" s="142"/>
      <c r="AJ160" s="143"/>
      <c r="AK160" s="144"/>
      <c r="AL160" s="144"/>
    </row>
    <row r="161" spans="1:38" ht="15.75">
      <c r="A161" s="26">
        <v>153</v>
      </c>
      <c r="B161" s="57"/>
      <c r="C161" s="34">
        <v>6913</v>
      </c>
      <c r="D161" s="10" t="s">
        <v>87</v>
      </c>
      <c r="E161" s="70">
        <f>SUM(E162:E166)</f>
        <v>0</v>
      </c>
      <c r="F161" s="151"/>
      <c r="G161" s="151"/>
      <c r="H161" s="156"/>
      <c r="I161" s="156"/>
      <c r="J161" s="156"/>
      <c r="K161" s="156"/>
      <c r="L161" s="156"/>
      <c r="M161" s="156"/>
      <c r="N161" s="156"/>
      <c r="O161" s="156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51"/>
      <c r="AF161" s="151"/>
      <c r="AG161" s="151"/>
      <c r="AH161" s="157"/>
      <c r="AI161" s="142"/>
      <c r="AJ161" s="143"/>
      <c r="AK161" s="144"/>
      <c r="AL161" s="144"/>
    </row>
    <row r="162" spans="1:38" ht="15.75">
      <c r="A162" s="26">
        <v>154</v>
      </c>
      <c r="B162" s="57"/>
      <c r="C162" s="34">
        <v>69131</v>
      </c>
      <c r="D162" s="17" t="s">
        <v>88</v>
      </c>
      <c r="E162" s="41"/>
      <c r="F162" s="151"/>
      <c r="G162" s="151"/>
      <c r="H162" s="142"/>
      <c r="I162" s="142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51"/>
      <c r="AF162" s="151"/>
      <c r="AG162" s="151"/>
      <c r="AH162" s="171"/>
      <c r="AI162" s="142"/>
      <c r="AJ162" s="143"/>
      <c r="AK162" s="144"/>
      <c r="AL162" s="144"/>
    </row>
    <row r="163" spans="1:38" ht="15.75">
      <c r="A163" s="26">
        <v>155</v>
      </c>
      <c r="B163" s="57"/>
      <c r="C163" s="34">
        <v>69132</v>
      </c>
      <c r="D163" s="17" t="s">
        <v>89</v>
      </c>
      <c r="E163" s="41"/>
      <c r="F163" s="151"/>
      <c r="G163" s="151"/>
      <c r="H163" s="142"/>
      <c r="I163" s="142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51"/>
      <c r="AF163" s="151"/>
      <c r="AG163" s="151"/>
      <c r="AH163" s="171"/>
      <c r="AI163" s="142"/>
      <c r="AJ163" s="143"/>
      <c r="AK163" s="144"/>
      <c r="AL163" s="144"/>
    </row>
    <row r="164" spans="1:38" ht="29.25" customHeight="1">
      <c r="A164" s="26">
        <v>156</v>
      </c>
      <c r="B164" s="57"/>
      <c r="C164" s="34">
        <v>69133</v>
      </c>
      <c r="D164" s="17" t="s">
        <v>92</v>
      </c>
      <c r="E164" s="41"/>
      <c r="F164" s="151"/>
      <c r="G164" s="151"/>
      <c r="H164" s="142"/>
      <c r="I164" s="142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51"/>
      <c r="AF164" s="151"/>
      <c r="AG164" s="151"/>
      <c r="AH164" s="171"/>
      <c r="AI164" s="142"/>
      <c r="AJ164" s="143"/>
      <c r="AK164" s="144"/>
      <c r="AL164" s="144"/>
    </row>
    <row r="165" spans="1:38" ht="15.75" customHeight="1">
      <c r="A165" s="26">
        <v>157</v>
      </c>
      <c r="B165" s="57"/>
      <c r="C165" s="34">
        <v>69134</v>
      </c>
      <c r="D165" s="64" t="s">
        <v>200</v>
      </c>
      <c r="E165" s="41"/>
      <c r="F165" s="151"/>
      <c r="G165" s="151"/>
      <c r="H165" s="142"/>
      <c r="I165" s="142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51"/>
      <c r="AF165" s="151"/>
      <c r="AG165" s="151"/>
      <c r="AH165" s="171"/>
      <c r="AI165" s="142"/>
      <c r="AJ165" s="143"/>
      <c r="AK165" s="144"/>
      <c r="AL165" s="144"/>
    </row>
    <row r="166" spans="1:38" ht="12" customHeight="1" thickBot="1">
      <c r="A166" s="47">
        <v>158</v>
      </c>
      <c r="B166" s="57"/>
      <c r="C166" s="34">
        <v>69135</v>
      </c>
      <c r="D166" s="64" t="s">
        <v>201</v>
      </c>
      <c r="E166" s="41"/>
      <c r="F166" s="151"/>
      <c r="G166" s="151"/>
      <c r="H166" s="142"/>
      <c r="I166" s="142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51"/>
      <c r="AF166" s="151"/>
      <c r="AG166" s="151"/>
      <c r="AH166" s="171"/>
      <c r="AI166" s="142"/>
      <c r="AJ166" s="143"/>
      <c r="AK166" s="144"/>
      <c r="AL166" s="144"/>
    </row>
    <row r="167" spans="1:38" ht="12" customHeight="1" thickBot="1">
      <c r="A167" s="27">
        <v>159</v>
      </c>
      <c r="B167" s="58" t="s">
        <v>202</v>
      </c>
      <c r="C167" s="53"/>
      <c r="D167" s="65" t="s">
        <v>206</v>
      </c>
      <c r="E167" s="72">
        <f>E90-E9</f>
        <v>0</v>
      </c>
      <c r="F167" s="151"/>
      <c r="G167" s="151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51"/>
      <c r="AF167" s="151"/>
      <c r="AG167" s="151"/>
      <c r="AH167" s="152"/>
      <c r="AI167" s="142"/>
      <c r="AJ167" s="143"/>
      <c r="AK167" s="144"/>
      <c r="AL167" s="144"/>
    </row>
    <row r="168" spans="1:38" ht="15.75" customHeight="1" thickBot="1">
      <c r="A168" s="27">
        <v>160</v>
      </c>
      <c r="B168" s="59" t="s">
        <v>203</v>
      </c>
      <c r="C168" s="54">
        <v>591</v>
      </c>
      <c r="D168" s="66" t="s">
        <v>50</v>
      </c>
      <c r="E168" s="126"/>
      <c r="F168" s="151"/>
      <c r="G168" s="151"/>
      <c r="H168" s="142"/>
      <c r="I168" s="142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51"/>
      <c r="AF168" s="151"/>
      <c r="AG168" s="151"/>
      <c r="AH168" s="158"/>
      <c r="AI168" s="142"/>
      <c r="AJ168" s="143"/>
      <c r="AK168" s="144"/>
      <c r="AL168" s="144"/>
    </row>
    <row r="169" spans="1:38" ht="18" customHeight="1" thickBot="1">
      <c r="A169" s="27">
        <v>161</v>
      </c>
      <c r="B169" s="58" t="s">
        <v>204</v>
      </c>
      <c r="C169" s="53"/>
      <c r="D169" s="65" t="s">
        <v>205</v>
      </c>
      <c r="E169" s="72">
        <f>SUM(E167-E168)</f>
        <v>0</v>
      </c>
      <c r="F169" s="151"/>
      <c r="G169" s="151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51"/>
      <c r="AF169" s="151"/>
      <c r="AG169" s="151"/>
      <c r="AH169" s="152"/>
      <c r="AI169" s="142"/>
      <c r="AJ169" s="143"/>
      <c r="AK169" s="144"/>
      <c r="AL169" s="144"/>
    </row>
    <row r="170" spans="1:38" ht="15.75" customHeight="1">
      <c r="A170" s="28"/>
      <c r="B170" s="51"/>
      <c r="C170" s="37"/>
      <c r="D170" s="67"/>
      <c r="E170" s="46"/>
      <c r="F170" s="173"/>
      <c r="G170" s="173"/>
      <c r="H170" s="142"/>
      <c r="I170" s="142"/>
      <c r="J170" s="143"/>
      <c r="K170" s="143"/>
      <c r="L170" s="143"/>
      <c r="M170" s="143"/>
      <c r="N170" s="143"/>
      <c r="O170" s="143"/>
      <c r="P170" s="143"/>
      <c r="Q170" s="160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2"/>
      <c r="AI170" s="143"/>
      <c r="AJ170" s="143"/>
      <c r="AK170" s="144"/>
      <c r="AL170" s="144"/>
    </row>
    <row r="171" spans="1:38" ht="15.75" customHeight="1">
      <c r="A171" s="28"/>
      <c r="B171" s="51"/>
      <c r="C171" s="37"/>
      <c r="D171" s="18"/>
      <c r="E171" s="46"/>
      <c r="F171" s="173"/>
      <c r="G171" s="173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43"/>
      <c r="AG171" s="143"/>
      <c r="AH171" s="142"/>
      <c r="AI171" s="143"/>
      <c r="AJ171" s="143"/>
      <c r="AK171" s="144"/>
      <c r="AL171" s="144"/>
    </row>
    <row r="172" spans="1:43" ht="12.75">
      <c r="A172" s="175"/>
      <c r="B172" s="110"/>
      <c r="C172" s="175"/>
      <c r="D172" s="136"/>
      <c r="E172" s="176"/>
      <c r="F172" s="176"/>
      <c r="G172" s="176"/>
      <c r="H172" s="136"/>
      <c r="I172" s="136"/>
      <c r="J172" s="110"/>
      <c r="K172" s="110"/>
      <c r="L172" s="136"/>
      <c r="M172" s="136"/>
      <c r="N172" s="110"/>
      <c r="O172" s="136"/>
      <c r="P172" s="136"/>
      <c r="Q172" s="136"/>
      <c r="R172" s="136"/>
      <c r="S172" s="110"/>
      <c r="T172" s="110"/>
      <c r="U172" s="110"/>
      <c r="V172" s="110"/>
      <c r="W172" s="110"/>
      <c r="X172" s="110"/>
      <c r="Y172" s="110"/>
      <c r="Z172" s="136"/>
      <c r="AA172" s="136"/>
      <c r="AB172" s="136"/>
      <c r="AC172" s="136"/>
      <c r="AD172" s="136"/>
      <c r="AE172" s="136"/>
      <c r="AF172" s="136"/>
      <c r="AG172" s="136"/>
      <c r="AH172" s="140"/>
      <c r="AI172" s="136"/>
      <c r="AJ172" s="136"/>
      <c r="AK172" s="136"/>
      <c r="AL172" s="136"/>
      <c r="AM172" s="136"/>
      <c r="AN172" s="136"/>
      <c r="AO172" s="136"/>
      <c r="AP172" s="136"/>
      <c r="AQ172" s="136"/>
    </row>
    <row r="173" spans="1:43" ht="12.75">
      <c r="A173" s="175"/>
      <c r="B173" s="110"/>
      <c r="C173" s="175"/>
      <c r="D173" s="136"/>
      <c r="E173" s="176"/>
      <c r="F173" s="176"/>
      <c r="G173" s="176"/>
      <c r="H173" s="136"/>
      <c r="I173" s="136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</row>
    <row r="174" spans="1:43" ht="12.75">
      <c r="A174" s="175"/>
      <c r="B174" s="110"/>
      <c r="C174" s="175"/>
      <c r="D174" s="136"/>
      <c r="E174" s="176"/>
      <c r="F174" s="176"/>
      <c r="G174" s="176"/>
      <c r="H174" s="140"/>
      <c r="I174" s="140"/>
      <c r="J174" s="138"/>
      <c r="K174" s="140"/>
      <c r="L174" s="140"/>
      <c r="M174" s="140"/>
      <c r="N174" s="140"/>
      <c r="O174" s="140"/>
      <c r="P174" s="140"/>
      <c r="Q174" s="140"/>
      <c r="R174" s="140"/>
      <c r="S174" s="138"/>
      <c r="T174" s="138"/>
      <c r="U174" s="140"/>
      <c r="V174" s="138"/>
      <c r="W174" s="138"/>
      <c r="X174" s="138"/>
      <c r="Y174" s="138"/>
      <c r="Z174" s="140"/>
      <c r="AA174" s="140"/>
      <c r="AB174" s="140"/>
      <c r="AC174" s="140"/>
      <c r="AD174" s="140"/>
      <c r="AE174" s="140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</row>
    <row r="175" spans="1:43" ht="12.75">
      <c r="A175" s="175"/>
      <c r="B175" s="110"/>
      <c r="C175" s="175"/>
      <c r="D175" s="136"/>
      <c r="E175" s="176"/>
      <c r="F175" s="176"/>
      <c r="G175" s="176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</row>
    <row r="176" spans="1:43" ht="12.75">
      <c r="A176" s="175"/>
      <c r="B176" s="110"/>
      <c r="C176" s="175"/>
      <c r="D176" s="136"/>
      <c r="E176" s="176"/>
      <c r="F176" s="176"/>
      <c r="G176" s="17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</row>
    <row r="177" spans="1:43" ht="12.75">
      <c r="A177" s="175"/>
      <c r="B177" s="110"/>
      <c r="C177" s="175"/>
      <c r="D177" s="136"/>
      <c r="E177" s="176"/>
      <c r="F177" s="176"/>
      <c r="G177" s="17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</row>
    <row r="178" spans="1:43" ht="12.75">
      <c r="A178" s="175"/>
      <c r="B178" s="110"/>
      <c r="C178" s="175"/>
      <c r="D178" s="136"/>
      <c r="E178" s="176"/>
      <c r="F178" s="176"/>
      <c r="G178" s="17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</row>
    <row r="179" spans="1:43" ht="12.75">
      <c r="A179" s="175"/>
      <c r="B179" s="110"/>
      <c r="C179" s="175"/>
      <c r="D179" s="136"/>
      <c r="E179" s="176"/>
      <c r="F179" s="176"/>
      <c r="G179" s="17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</row>
    <row r="180" spans="1:43" ht="12.75">
      <c r="A180" s="175"/>
      <c r="B180" s="110"/>
      <c r="C180" s="175"/>
      <c r="D180" s="136"/>
      <c r="E180" s="176"/>
      <c r="F180" s="176"/>
      <c r="G180" s="17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</row>
    <row r="181" spans="1:43" ht="12.75">
      <c r="A181" s="175"/>
      <c r="B181" s="110"/>
      <c r="C181" s="175"/>
      <c r="D181" s="136"/>
      <c r="E181" s="176"/>
      <c r="F181" s="176"/>
      <c r="G181" s="17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</row>
    <row r="182" spans="1:43" ht="12.75">
      <c r="A182" s="175"/>
      <c r="B182" s="110"/>
      <c r="C182" s="175"/>
      <c r="D182" s="136"/>
      <c r="E182" s="176"/>
      <c r="F182" s="176"/>
      <c r="G182" s="17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</row>
    <row r="183" spans="1:43" ht="12.75">
      <c r="A183" s="175"/>
      <c r="B183" s="110"/>
      <c r="C183" s="175"/>
      <c r="D183" s="136"/>
      <c r="E183" s="176"/>
      <c r="F183" s="176"/>
      <c r="G183" s="17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</row>
    <row r="184" spans="1:43" ht="12.75">
      <c r="A184" s="175"/>
      <c r="B184" s="110"/>
      <c r="C184" s="175"/>
      <c r="D184" s="136"/>
      <c r="E184" s="176"/>
      <c r="F184" s="176"/>
      <c r="G184" s="17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</row>
    <row r="185" spans="1:43" ht="12.75">
      <c r="A185" s="175"/>
      <c r="B185" s="110"/>
      <c r="C185" s="175"/>
      <c r="D185" s="136"/>
      <c r="E185" s="176"/>
      <c r="F185" s="176"/>
      <c r="G185" s="17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</row>
    <row r="186" spans="1:43" ht="12.75">
      <c r="A186" s="175"/>
      <c r="B186" s="110"/>
      <c r="C186" s="175"/>
      <c r="D186" s="136"/>
      <c r="E186" s="176"/>
      <c r="F186" s="176"/>
      <c r="G186" s="17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</row>
    <row r="187" spans="1:43" ht="12.75">
      <c r="A187" s="175"/>
      <c r="B187" s="110"/>
      <c r="C187" s="175"/>
      <c r="D187" s="136"/>
      <c r="E187" s="176"/>
      <c r="F187" s="176"/>
      <c r="G187" s="17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</row>
    <row r="188" spans="1:43" ht="12.75">
      <c r="A188" s="175"/>
      <c r="B188" s="110"/>
      <c r="C188" s="175"/>
      <c r="D188" s="136"/>
      <c r="E188" s="176"/>
      <c r="F188" s="176"/>
      <c r="G188" s="17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</row>
    <row r="189" spans="1:43" ht="12.75">
      <c r="A189" s="175"/>
      <c r="B189" s="110"/>
      <c r="C189" s="175"/>
      <c r="D189" s="136"/>
      <c r="E189" s="176"/>
      <c r="F189" s="176"/>
      <c r="G189" s="17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</row>
    <row r="190" spans="1:43" ht="12.75">
      <c r="A190" s="175"/>
      <c r="B190" s="110"/>
      <c r="C190" s="175"/>
      <c r="D190" s="136"/>
      <c r="E190" s="176"/>
      <c r="F190" s="176"/>
      <c r="G190" s="17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</row>
    <row r="191" spans="1:43" ht="12.75">
      <c r="A191" s="175"/>
      <c r="B191" s="110"/>
      <c r="C191" s="175"/>
      <c r="D191" s="136"/>
      <c r="E191" s="176"/>
      <c r="F191" s="176"/>
      <c r="G191" s="17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</row>
    <row r="192" spans="1:43" ht="12.75">
      <c r="A192" s="175"/>
      <c r="B192" s="110"/>
      <c r="C192" s="175"/>
      <c r="D192" s="136"/>
      <c r="E192" s="176"/>
      <c r="F192" s="176"/>
      <c r="G192" s="17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</row>
    <row r="193" spans="1:43" ht="12.75">
      <c r="A193" s="175"/>
      <c r="B193" s="110"/>
      <c r="C193" s="175"/>
      <c r="D193" s="136"/>
      <c r="E193" s="176"/>
      <c r="F193" s="176"/>
      <c r="G193" s="17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</row>
    <row r="194" spans="1:43" ht="12.75">
      <c r="A194" s="175"/>
      <c r="B194" s="110"/>
      <c r="C194" s="175"/>
      <c r="D194" s="136"/>
      <c r="E194" s="176"/>
      <c r="F194" s="176"/>
      <c r="G194" s="17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</row>
    <row r="195" spans="1:43" ht="12.75">
      <c r="A195" s="175"/>
      <c r="B195" s="110"/>
      <c r="C195" s="175"/>
      <c r="D195" s="136"/>
      <c r="E195" s="176"/>
      <c r="F195" s="176"/>
      <c r="G195" s="17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</row>
    <row r="196" spans="1:43" ht="12.75">
      <c r="A196" s="175"/>
      <c r="B196" s="110"/>
      <c r="C196" s="175"/>
      <c r="D196" s="136"/>
      <c r="E196" s="176"/>
      <c r="F196" s="176"/>
      <c r="G196" s="17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</row>
    <row r="197" spans="1:43" ht="12.75">
      <c r="A197" s="175"/>
      <c r="B197" s="110"/>
      <c r="C197" s="175"/>
      <c r="D197" s="136"/>
      <c r="E197" s="176"/>
      <c r="F197" s="176"/>
      <c r="G197" s="176"/>
      <c r="H197" s="140"/>
      <c r="I197" s="140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</row>
    <row r="198" spans="1:43" ht="12.75">
      <c r="A198" s="175"/>
      <c r="B198" s="110"/>
      <c r="C198" s="175"/>
      <c r="D198" s="136"/>
      <c r="E198" s="176"/>
      <c r="F198" s="176"/>
      <c r="G198" s="17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</row>
    <row r="199" spans="1:43" ht="12.75">
      <c r="A199" s="175"/>
      <c r="B199" s="110"/>
      <c r="C199" s="175"/>
      <c r="D199" s="136"/>
      <c r="E199" s="176"/>
      <c r="F199" s="176"/>
      <c r="G199" s="17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</row>
    <row r="200" spans="1:49" ht="12.75">
      <c r="A200" s="175"/>
      <c r="B200" s="110"/>
      <c r="C200" s="175"/>
      <c r="D200" s="136"/>
      <c r="E200" s="176"/>
      <c r="F200" s="176"/>
      <c r="G200" s="17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  <c r="AR200" s="105"/>
      <c r="AS200" s="105"/>
      <c r="AT200" s="105"/>
      <c r="AU200" s="105"/>
      <c r="AV200" s="105"/>
      <c r="AW200" s="106"/>
    </row>
    <row r="201" spans="1:43" ht="12.75">
      <c r="A201" s="175"/>
      <c r="B201" s="110"/>
      <c r="C201" s="175"/>
      <c r="D201" s="136"/>
      <c r="E201" s="176"/>
      <c r="F201" s="176"/>
      <c r="G201" s="17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</row>
    <row r="202" spans="1:43" ht="12.75">
      <c r="A202" s="175"/>
      <c r="B202" s="110"/>
      <c r="C202" s="175"/>
      <c r="D202" s="136"/>
      <c r="E202" s="176"/>
      <c r="F202" s="176"/>
      <c r="G202" s="17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</row>
    <row r="203" spans="1:43" ht="15.75">
      <c r="A203" s="175"/>
      <c r="B203" s="110"/>
      <c r="C203" s="175"/>
      <c r="D203" s="137"/>
      <c r="E203" s="177"/>
      <c r="F203" s="139"/>
      <c r="G203" s="139"/>
      <c r="H203" s="138"/>
      <c r="I203" s="14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</row>
    <row r="204" spans="1:43" ht="12.75">
      <c r="A204" s="175"/>
      <c r="B204" s="110"/>
      <c r="C204" s="175"/>
      <c r="D204" s="136"/>
      <c r="E204" s="176"/>
      <c r="F204" s="176"/>
      <c r="G204" s="17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</row>
    <row r="205" spans="1:43" ht="12.75">
      <c r="A205" s="175"/>
      <c r="B205" s="110"/>
      <c r="C205" s="175"/>
      <c r="D205" s="136"/>
      <c r="E205" s="176"/>
      <c r="F205" s="176"/>
      <c r="G205" s="17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</row>
    <row r="206" spans="1:43" ht="12.75">
      <c r="A206" s="175"/>
      <c r="B206" s="110"/>
      <c r="C206" s="175"/>
      <c r="D206" s="136"/>
      <c r="E206" s="176"/>
      <c r="F206" s="176"/>
      <c r="G206" s="17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</row>
    <row r="207" spans="1:43" ht="12.75">
      <c r="A207" s="175"/>
      <c r="B207" s="110"/>
      <c r="C207" s="175"/>
      <c r="D207" s="136"/>
      <c r="E207" s="176"/>
      <c r="F207" s="176"/>
      <c r="G207" s="17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</row>
    <row r="208" spans="5:36" ht="15.75">
      <c r="E208" s="109"/>
      <c r="F208" s="110"/>
      <c r="G208" s="110"/>
      <c r="H208" s="138"/>
      <c r="I208" s="138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1"/>
      <c r="AB208" s="102"/>
      <c r="AC208" s="102"/>
      <c r="AD208" s="102"/>
      <c r="AE208" s="102"/>
      <c r="AF208" s="102"/>
      <c r="AG208" s="102"/>
      <c r="AH208" s="102"/>
      <c r="AI208" s="102"/>
      <c r="AJ208" s="102"/>
    </row>
    <row r="209" spans="6:36" ht="12.75">
      <c r="F209" s="104"/>
      <c r="G209" s="104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</row>
    <row r="210" spans="6:36" ht="12.75">
      <c r="F210" s="104"/>
      <c r="G210" s="104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</row>
    <row r="211" spans="6:36" ht="12.75">
      <c r="F211" s="104"/>
      <c r="G211" s="104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30" r:id="rId1"/>
  <headerFooter alignWithMargins="0">
    <oddFooter>&amp;CStrana&amp;P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Jan</cp:lastModifiedBy>
  <cp:lastPrinted>2017-02-23T12:27:44Z</cp:lastPrinted>
  <dcterms:created xsi:type="dcterms:W3CDTF">1997-02-21T15:17:18Z</dcterms:created>
  <dcterms:modified xsi:type="dcterms:W3CDTF">2017-03-22T16:39:30Z</dcterms:modified>
  <cp:category/>
  <cp:version/>
  <cp:contentType/>
  <cp:contentStatus/>
</cp:coreProperties>
</file>