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810" windowWidth="27255" windowHeight="109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A16" i="1" l="1"/>
  <c r="AC16" i="1" s="1"/>
  <c r="AC13" i="1"/>
  <c r="AA13" i="1"/>
  <c r="AC43" i="1"/>
  <c r="AA43" i="1"/>
  <c r="AA34" i="1"/>
  <c r="AC34" i="1" s="1"/>
  <c r="AC31" i="1"/>
  <c r="AA31" i="1"/>
  <c r="X12" i="1" l="1"/>
  <c r="Y12" i="1" s="1"/>
  <c r="Z12" i="1" s="1"/>
  <c r="AA12" i="1" s="1"/>
  <c r="AC12" i="1" s="1"/>
  <c r="X14" i="1"/>
  <c r="Y14" i="1"/>
  <c r="Z14" i="1" s="1"/>
  <c r="AA14" i="1" s="1"/>
  <c r="AC14" i="1" s="1"/>
  <c r="X15" i="1"/>
  <c r="Y15" i="1" s="1"/>
  <c r="Z15" i="1" s="1"/>
  <c r="AA15" i="1" s="1"/>
  <c r="AC15" i="1" s="1"/>
  <c r="X17" i="1"/>
  <c r="Y17" i="1"/>
  <c r="Z17" i="1" s="1"/>
  <c r="AA17" i="1" s="1"/>
  <c r="AC17" i="1" s="1"/>
  <c r="X18" i="1"/>
  <c r="Y18" i="1" s="1"/>
  <c r="Z18" i="1" s="1"/>
  <c r="AA18" i="1" s="1"/>
  <c r="AC18" i="1" s="1"/>
  <c r="X20" i="1"/>
  <c r="Y20" i="1"/>
  <c r="Z20" i="1" s="1"/>
  <c r="AA20" i="1" s="1"/>
  <c r="AC20" i="1" s="1"/>
  <c r="X21" i="1"/>
  <c r="Y21" i="1" s="1"/>
  <c r="Z21" i="1" s="1"/>
  <c r="AA21" i="1" s="1"/>
  <c r="AC21" i="1" s="1"/>
  <c r="X23" i="1"/>
  <c r="Y23" i="1"/>
  <c r="Z23" i="1" s="1"/>
  <c r="AA23" i="1" s="1"/>
  <c r="AC23" i="1" s="1"/>
  <c r="X24" i="1"/>
  <c r="Y24" i="1" s="1"/>
  <c r="Z24" i="1" s="1"/>
  <c r="AA24" i="1" s="1"/>
  <c r="AC24" i="1" s="1"/>
  <c r="X26" i="1"/>
  <c r="Y26" i="1"/>
  <c r="Z26" i="1" s="1"/>
  <c r="AA26" i="1" s="1"/>
  <c r="AC26" i="1" s="1"/>
  <c r="X27" i="1"/>
  <c r="Y27" i="1" s="1"/>
  <c r="Z27" i="1" s="1"/>
  <c r="AA27" i="1" s="1"/>
  <c r="AC27" i="1" s="1"/>
  <c r="X29" i="1"/>
  <c r="Y29" i="1"/>
  <c r="Z29" i="1" s="1"/>
  <c r="AA29" i="1" s="1"/>
  <c r="AC29" i="1" s="1"/>
  <c r="X30" i="1"/>
  <c r="Y30" i="1" s="1"/>
  <c r="Z30" i="1" s="1"/>
  <c r="AA30" i="1" s="1"/>
  <c r="AC30" i="1" s="1"/>
  <c r="X32" i="1"/>
  <c r="Y32" i="1"/>
  <c r="Z32" i="1" s="1"/>
  <c r="AA32" i="1" s="1"/>
  <c r="AC32" i="1" s="1"/>
  <c r="X33" i="1"/>
  <c r="Y33" i="1" s="1"/>
  <c r="Z33" i="1" s="1"/>
  <c r="AA33" i="1" s="1"/>
  <c r="AC33" i="1" s="1"/>
  <c r="X35" i="1"/>
  <c r="Y35" i="1"/>
  <c r="Z35" i="1" s="1"/>
  <c r="AA35" i="1" s="1"/>
  <c r="AC35" i="1" s="1"/>
  <c r="X36" i="1"/>
  <c r="Y36" i="1" s="1"/>
  <c r="Z36" i="1" s="1"/>
  <c r="AA36" i="1" s="1"/>
  <c r="AC36" i="1" s="1"/>
  <c r="X38" i="1"/>
  <c r="Y38" i="1"/>
  <c r="Z38" i="1" s="1"/>
  <c r="AA38" i="1" s="1"/>
  <c r="AC38" i="1" s="1"/>
  <c r="X39" i="1"/>
  <c r="Y39" i="1" s="1"/>
  <c r="Z39" i="1" s="1"/>
  <c r="AA39" i="1" s="1"/>
  <c r="AC39" i="1" s="1"/>
  <c r="X41" i="1"/>
  <c r="Y41" i="1"/>
  <c r="Z41" i="1" s="1"/>
  <c r="AA41" i="1" s="1"/>
  <c r="AC41" i="1" s="1"/>
  <c r="X42" i="1"/>
  <c r="Y42" i="1" s="1"/>
  <c r="Z42" i="1" s="1"/>
  <c r="AA42" i="1" s="1"/>
  <c r="AC42" i="1" s="1"/>
  <c r="X44" i="1"/>
  <c r="Y44" i="1"/>
  <c r="Z44" i="1" s="1"/>
  <c r="AA44" i="1" s="1"/>
  <c r="AC44" i="1" s="1"/>
  <c r="X45" i="1"/>
  <c r="Y45" i="1" s="1"/>
  <c r="Z45" i="1" s="1"/>
  <c r="AA45" i="1" s="1"/>
  <c r="AC45" i="1" s="1"/>
  <c r="X47" i="1"/>
  <c r="Y47" i="1"/>
  <c r="Z47" i="1" s="1"/>
  <c r="AA47" i="1" s="1"/>
  <c r="AC47" i="1" s="1"/>
  <c r="X48" i="1"/>
  <c r="Y48" i="1" s="1"/>
  <c r="Z48" i="1" s="1"/>
  <c r="AA48" i="1" s="1"/>
  <c r="AC48" i="1" s="1"/>
  <c r="AC11" i="1"/>
  <c r="Z11" i="1"/>
  <c r="X11" i="1"/>
  <c r="W300" i="1"/>
  <c r="V300" i="1"/>
  <c r="U300" i="1"/>
  <c r="T300" i="1"/>
  <c r="S300" i="1"/>
  <c r="R300" i="1"/>
  <c r="W299" i="1"/>
  <c r="V299" i="1"/>
  <c r="U299" i="1"/>
  <c r="T299" i="1"/>
  <c r="S299" i="1"/>
  <c r="R299" i="1"/>
  <c r="W298" i="1"/>
  <c r="V298" i="1"/>
  <c r="U298" i="1"/>
  <c r="T298" i="1"/>
  <c r="S298" i="1"/>
  <c r="R298" i="1"/>
  <c r="W297" i="1"/>
  <c r="V297" i="1"/>
  <c r="U297" i="1"/>
  <c r="T297" i="1"/>
  <c r="S297" i="1"/>
  <c r="R297" i="1"/>
  <c r="W296" i="1"/>
  <c r="V296" i="1"/>
  <c r="U296" i="1"/>
  <c r="T296" i="1"/>
  <c r="S296" i="1"/>
  <c r="R296" i="1"/>
  <c r="W295" i="1"/>
  <c r="V295" i="1"/>
  <c r="U295" i="1"/>
  <c r="T295" i="1"/>
  <c r="S295" i="1"/>
  <c r="R295" i="1"/>
  <c r="W294" i="1"/>
  <c r="V294" i="1"/>
  <c r="U294" i="1"/>
  <c r="T294" i="1"/>
  <c r="S294" i="1"/>
  <c r="R294" i="1"/>
  <c r="W293" i="1"/>
  <c r="V293" i="1"/>
  <c r="U293" i="1"/>
  <c r="T293" i="1"/>
  <c r="S293" i="1"/>
  <c r="R293" i="1"/>
  <c r="W292" i="1"/>
  <c r="V292" i="1"/>
  <c r="U292" i="1"/>
  <c r="T292" i="1"/>
  <c r="S292" i="1"/>
  <c r="R292" i="1"/>
  <c r="W291" i="1"/>
  <c r="V291" i="1"/>
  <c r="U291" i="1"/>
  <c r="T291" i="1"/>
  <c r="S291" i="1"/>
  <c r="R291" i="1"/>
  <c r="W290" i="1"/>
  <c r="V290" i="1"/>
  <c r="U290" i="1"/>
  <c r="T290" i="1"/>
  <c r="S290" i="1"/>
  <c r="R290" i="1"/>
  <c r="W289" i="1"/>
  <c r="V289" i="1"/>
  <c r="U289" i="1"/>
  <c r="T289" i="1"/>
  <c r="S289" i="1"/>
  <c r="R289" i="1"/>
  <c r="W288" i="1"/>
  <c r="V288" i="1"/>
  <c r="U288" i="1"/>
  <c r="T288" i="1"/>
  <c r="S288" i="1"/>
  <c r="R288" i="1"/>
  <c r="W287" i="1"/>
  <c r="V287" i="1"/>
  <c r="U287" i="1"/>
  <c r="T287" i="1"/>
  <c r="S287" i="1"/>
  <c r="R287" i="1"/>
  <c r="W286" i="1"/>
  <c r="V286" i="1"/>
  <c r="U286" i="1"/>
  <c r="T286" i="1"/>
  <c r="S286" i="1"/>
  <c r="R286" i="1"/>
  <c r="W285" i="1"/>
  <c r="V285" i="1"/>
  <c r="U285" i="1"/>
  <c r="T285" i="1"/>
  <c r="S285" i="1"/>
  <c r="R285" i="1"/>
  <c r="W284" i="1"/>
  <c r="V284" i="1"/>
  <c r="U284" i="1"/>
  <c r="T284" i="1"/>
  <c r="S284" i="1"/>
  <c r="R284" i="1"/>
  <c r="W283" i="1"/>
  <c r="V283" i="1"/>
  <c r="U283" i="1"/>
  <c r="T283" i="1"/>
  <c r="S283" i="1"/>
  <c r="R283" i="1"/>
  <c r="W282" i="1"/>
  <c r="V282" i="1"/>
  <c r="U282" i="1"/>
  <c r="T282" i="1"/>
  <c r="S282" i="1"/>
  <c r="R282" i="1"/>
  <c r="W281" i="1"/>
  <c r="V281" i="1"/>
  <c r="U281" i="1"/>
  <c r="T281" i="1"/>
  <c r="S281" i="1"/>
  <c r="R281" i="1"/>
  <c r="W280" i="1"/>
  <c r="V280" i="1"/>
  <c r="U280" i="1"/>
  <c r="T280" i="1"/>
  <c r="S280" i="1"/>
  <c r="R280" i="1"/>
  <c r="W279" i="1"/>
  <c r="V279" i="1"/>
  <c r="U279" i="1"/>
  <c r="T279" i="1"/>
  <c r="S279" i="1"/>
  <c r="R279" i="1"/>
  <c r="W278" i="1"/>
  <c r="V278" i="1"/>
  <c r="U278" i="1"/>
  <c r="T278" i="1"/>
  <c r="S278" i="1"/>
  <c r="R278" i="1"/>
  <c r="W277" i="1"/>
  <c r="V277" i="1"/>
  <c r="U277" i="1"/>
  <c r="T277" i="1"/>
  <c r="S277" i="1"/>
  <c r="R277" i="1"/>
  <c r="W276" i="1"/>
  <c r="V276" i="1"/>
  <c r="U276" i="1"/>
  <c r="T276" i="1"/>
  <c r="S276" i="1"/>
  <c r="R276" i="1"/>
  <c r="W275" i="1"/>
  <c r="V275" i="1"/>
  <c r="U275" i="1"/>
  <c r="T275" i="1"/>
  <c r="S275" i="1"/>
  <c r="R275" i="1"/>
  <c r="W274" i="1"/>
  <c r="V274" i="1"/>
  <c r="U274" i="1"/>
  <c r="T274" i="1"/>
  <c r="S274" i="1"/>
  <c r="R274" i="1"/>
  <c r="W273" i="1"/>
  <c r="V273" i="1"/>
  <c r="U273" i="1"/>
  <c r="T273" i="1"/>
  <c r="S273" i="1"/>
  <c r="R273" i="1"/>
  <c r="W272" i="1"/>
  <c r="V272" i="1"/>
  <c r="U272" i="1"/>
  <c r="T272" i="1"/>
  <c r="S272" i="1"/>
  <c r="R272" i="1"/>
  <c r="W271" i="1"/>
  <c r="V271" i="1"/>
  <c r="U271" i="1"/>
  <c r="T271" i="1"/>
  <c r="S271" i="1"/>
  <c r="R271" i="1"/>
  <c r="W270" i="1"/>
  <c r="V270" i="1"/>
  <c r="U270" i="1"/>
  <c r="T270" i="1"/>
  <c r="S270" i="1"/>
  <c r="R270" i="1"/>
  <c r="W269" i="1"/>
  <c r="V269" i="1"/>
  <c r="U269" i="1"/>
  <c r="T269" i="1"/>
  <c r="S269" i="1"/>
  <c r="R269" i="1"/>
  <c r="W268" i="1"/>
  <c r="V268" i="1"/>
  <c r="U268" i="1"/>
  <c r="T268" i="1"/>
  <c r="S268" i="1"/>
  <c r="R268" i="1"/>
  <c r="W267" i="1"/>
  <c r="V267" i="1"/>
  <c r="U267" i="1"/>
  <c r="T267" i="1"/>
  <c r="S267" i="1"/>
  <c r="R267" i="1"/>
  <c r="W266" i="1"/>
  <c r="V266" i="1"/>
  <c r="U266" i="1"/>
  <c r="T266" i="1"/>
  <c r="S266" i="1"/>
  <c r="R266" i="1"/>
  <c r="W265" i="1"/>
  <c r="V265" i="1"/>
  <c r="U265" i="1"/>
  <c r="T265" i="1"/>
  <c r="S265" i="1"/>
  <c r="R265" i="1"/>
  <c r="W264" i="1"/>
  <c r="V264" i="1"/>
  <c r="U264" i="1"/>
  <c r="T264" i="1"/>
  <c r="S264" i="1"/>
  <c r="R264" i="1"/>
  <c r="W263" i="1"/>
  <c r="V263" i="1"/>
  <c r="U263" i="1"/>
  <c r="T263" i="1"/>
  <c r="S263" i="1"/>
  <c r="R263" i="1"/>
  <c r="W262" i="1"/>
  <c r="V262" i="1"/>
  <c r="U262" i="1"/>
  <c r="T262" i="1"/>
  <c r="S262" i="1"/>
  <c r="R262" i="1"/>
  <c r="W261" i="1"/>
  <c r="V261" i="1"/>
  <c r="U261" i="1"/>
  <c r="T261" i="1"/>
  <c r="S261" i="1"/>
  <c r="R261" i="1"/>
  <c r="W260" i="1"/>
  <c r="V260" i="1"/>
  <c r="U260" i="1"/>
  <c r="T260" i="1"/>
  <c r="S260" i="1"/>
  <c r="R260" i="1"/>
  <c r="W259" i="1"/>
  <c r="V259" i="1"/>
  <c r="U259" i="1"/>
  <c r="T259" i="1"/>
  <c r="S259" i="1"/>
  <c r="R259" i="1"/>
  <c r="W258" i="1"/>
  <c r="V258" i="1"/>
  <c r="U258" i="1"/>
  <c r="T258" i="1"/>
  <c r="S258" i="1"/>
  <c r="R258" i="1"/>
  <c r="W257" i="1"/>
  <c r="V257" i="1"/>
  <c r="U257" i="1"/>
  <c r="T257" i="1"/>
  <c r="S257" i="1"/>
  <c r="R257" i="1"/>
  <c r="W256" i="1"/>
  <c r="V256" i="1"/>
  <c r="U256" i="1"/>
  <c r="T256" i="1"/>
  <c r="S256" i="1"/>
  <c r="R256" i="1"/>
  <c r="W255" i="1"/>
  <c r="V255" i="1"/>
  <c r="U255" i="1"/>
  <c r="T255" i="1"/>
  <c r="S255" i="1"/>
  <c r="R255" i="1"/>
  <c r="W254" i="1"/>
  <c r="V254" i="1"/>
  <c r="U254" i="1"/>
  <c r="T254" i="1"/>
  <c r="S254" i="1"/>
  <c r="R254" i="1"/>
  <c r="W253" i="1"/>
  <c r="V253" i="1"/>
  <c r="U253" i="1"/>
  <c r="T253" i="1"/>
  <c r="S253" i="1"/>
  <c r="R253" i="1"/>
  <c r="W252" i="1"/>
  <c r="V252" i="1"/>
  <c r="U252" i="1"/>
  <c r="T252" i="1"/>
  <c r="S252" i="1"/>
  <c r="R252" i="1"/>
  <c r="W251" i="1"/>
  <c r="V251" i="1"/>
  <c r="U251" i="1"/>
  <c r="T251" i="1"/>
  <c r="S251" i="1"/>
  <c r="R251" i="1"/>
  <c r="W250" i="1"/>
  <c r="V250" i="1"/>
  <c r="U250" i="1"/>
  <c r="T250" i="1"/>
  <c r="S250" i="1"/>
  <c r="R250" i="1"/>
  <c r="W249" i="1"/>
  <c r="V249" i="1"/>
  <c r="U249" i="1"/>
  <c r="T249" i="1"/>
  <c r="S249" i="1"/>
  <c r="R249" i="1"/>
  <c r="W248" i="1"/>
  <c r="V248" i="1"/>
  <c r="U248" i="1"/>
  <c r="T248" i="1"/>
  <c r="S248" i="1"/>
  <c r="R248" i="1"/>
  <c r="W247" i="1"/>
  <c r="V247" i="1"/>
  <c r="U247" i="1"/>
  <c r="T247" i="1"/>
  <c r="S247" i="1"/>
  <c r="R247" i="1"/>
  <c r="W246" i="1"/>
  <c r="V246" i="1"/>
  <c r="U246" i="1"/>
  <c r="T246" i="1"/>
  <c r="S246" i="1"/>
  <c r="R246" i="1"/>
  <c r="W245" i="1"/>
  <c r="V245" i="1"/>
  <c r="U245" i="1"/>
  <c r="T245" i="1"/>
  <c r="S245" i="1"/>
  <c r="R245" i="1"/>
  <c r="W244" i="1"/>
  <c r="V244" i="1"/>
  <c r="U244" i="1"/>
  <c r="T244" i="1"/>
  <c r="S244" i="1"/>
  <c r="R244" i="1"/>
  <c r="W243" i="1"/>
  <c r="V243" i="1"/>
  <c r="U243" i="1"/>
  <c r="T243" i="1"/>
  <c r="S243" i="1"/>
  <c r="R243" i="1"/>
  <c r="W242" i="1"/>
  <c r="V242" i="1"/>
  <c r="U242" i="1"/>
  <c r="T242" i="1"/>
  <c r="S242" i="1"/>
  <c r="R242" i="1"/>
  <c r="W241" i="1"/>
  <c r="V241" i="1"/>
  <c r="U241" i="1"/>
  <c r="T241" i="1"/>
  <c r="S241" i="1"/>
  <c r="R241" i="1"/>
  <c r="W240" i="1"/>
  <c r="V240" i="1"/>
  <c r="U240" i="1"/>
  <c r="T240" i="1"/>
  <c r="S240" i="1"/>
  <c r="R240" i="1"/>
  <c r="W239" i="1"/>
  <c r="V239" i="1"/>
  <c r="U239" i="1"/>
  <c r="T239" i="1"/>
  <c r="S239" i="1"/>
  <c r="R239" i="1"/>
  <c r="W238" i="1"/>
  <c r="V238" i="1"/>
  <c r="U238" i="1"/>
  <c r="T238" i="1"/>
  <c r="S238" i="1"/>
  <c r="R238" i="1"/>
  <c r="W237" i="1"/>
  <c r="V237" i="1"/>
  <c r="U237" i="1"/>
  <c r="T237" i="1"/>
  <c r="S237" i="1"/>
  <c r="R237" i="1"/>
  <c r="W236" i="1"/>
  <c r="V236" i="1"/>
  <c r="U236" i="1"/>
  <c r="T236" i="1"/>
  <c r="S236" i="1"/>
  <c r="R236" i="1"/>
  <c r="W235" i="1"/>
  <c r="V235" i="1"/>
  <c r="U235" i="1"/>
  <c r="T235" i="1"/>
  <c r="S235" i="1"/>
  <c r="R235" i="1"/>
  <c r="W234" i="1"/>
  <c r="V234" i="1"/>
  <c r="U234" i="1"/>
  <c r="T234" i="1"/>
  <c r="S234" i="1"/>
  <c r="R234" i="1"/>
  <c r="W233" i="1"/>
  <c r="V233" i="1"/>
  <c r="U233" i="1"/>
  <c r="T233" i="1"/>
  <c r="S233" i="1"/>
  <c r="R233" i="1"/>
  <c r="W232" i="1"/>
  <c r="V232" i="1"/>
  <c r="U232" i="1"/>
  <c r="T232" i="1"/>
  <c r="S232" i="1"/>
  <c r="R232" i="1"/>
  <c r="W231" i="1"/>
  <c r="V231" i="1"/>
  <c r="U231" i="1"/>
  <c r="T231" i="1"/>
  <c r="S231" i="1"/>
  <c r="R231" i="1"/>
  <c r="W230" i="1"/>
  <c r="V230" i="1"/>
  <c r="U230" i="1"/>
  <c r="T230" i="1"/>
  <c r="S230" i="1"/>
  <c r="R230" i="1"/>
  <c r="W229" i="1"/>
  <c r="V229" i="1"/>
  <c r="U229" i="1"/>
  <c r="T229" i="1"/>
  <c r="S229" i="1"/>
  <c r="R229" i="1"/>
  <c r="W228" i="1"/>
  <c r="V228" i="1"/>
  <c r="U228" i="1"/>
  <c r="T228" i="1"/>
  <c r="S228" i="1"/>
  <c r="R228" i="1"/>
  <c r="W227" i="1"/>
  <c r="V227" i="1"/>
  <c r="U227" i="1"/>
  <c r="T227" i="1"/>
  <c r="S227" i="1"/>
  <c r="R227" i="1"/>
  <c r="W226" i="1"/>
  <c r="V226" i="1"/>
  <c r="U226" i="1"/>
  <c r="T226" i="1"/>
  <c r="S226" i="1"/>
  <c r="R226" i="1"/>
  <c r="W225" i="1"/>
  <c r="V225" i="1"/>
  <c r="U225" i="1"/>
  <c r="T225" i="1"/>
  <c r="S225" i="1"/>
  <c r="R225" i="1"/>
  <c r="W224" i="1"/>
  <c r="V224" i="1"/>
  <c r="U224" i="1"/>
  <c r="T224" i="1"/>
  <c r="S224" i="1"/>
  <c r="R224" i="1"/>
  <c r="W223" i="1"/>
  <c r="V223" i="1"/>
  <c r="U223" i="1"/>
  <c r="T223" i="1"/>
  <c r="S223" i="1"/>
  <c r="R223" i="1"/>
  <c r="W222" i="1"/>
  <c r="V222" i="1"/>
  <c r="U222" i="1"/>
  <c r="T222" i="1"/>
  <c r="S222" i="1"/>
  <c r="R222" i="1"/>
  <c r="W221" i="1"/>
  <c r="V221" i="1"/>
  <c r="U221" i="1"/>
  <c r="T221" i="1"/>
  <c r="S221" i="1"/>
  <c r="R221" i="1"/>
  <c r="W220" i="1"/>
  <c r="V220" i="1"/>
  <c r="U220" i="1"/>
  <c r="T220" i="1"/>
  <c r="S220" i="1"/>
  <c r="R220" i="1"/>
  <c r="W219" i="1"/>
  <c r="V219" i="1"/>
  <c r="U219" i="1"/>
  <c r="T219" i="1"/>
  <c r="S219" i="1"/>
  <c r="R219" i="1"/>
  <c r="W218" i="1"/>
  <c r="V218" i="1"/>
  <c r="U218" i="1"/>
  <c r="T218" i="1"/>
  <c r="S218" i="1"/>
  <c r="R218" i="1"/>
  <c r="W217" i="1"/>
  <c r="V217" i="1"/>
  <c r="U217" i="1"/>
  <c r="T217" i="1"/>
  <c r="S217" i="1"/>
  <c r="R217" i="1"/>
  <c r="W216" i="1"/>
  <c r="V216" i="1"/>
  <c r="U216" i="1"/>
  <c r="T216" i="1"/>
  <c r="S216" i="1"/>
  <c r="R216" i="1"/>
  <c r="W215" i="1"/>
  <c r="V215" i="1"/>
  <c r="U215" i="1"/>
  <c r="T215" i="1"/>
  <c r="S215" i="1"/>
  <c r="R215" i="1"/>
  <c r="W214" i="1"/>
  <c r="V214" i="1"/>
  <c r="U214" i="1"/>
  <c r="T214" i="1"/>
  <c r="S214" i="1"/>
  <c r="R214" i="1"/>
  <c r="W213" i="1"/>
  <c r="V213" i="1"/>
  <c r="U213" i="1"/>
  <c r="T213" i="1"/>
  <c r="S213" i="1"/>
  <c r="R213" i="1"/>
  <c r="W212" i="1"/>
  <c r="V212" i="1"/>
  <c r="U212" i="1"/>
  <c r="T212" i="1"/>
  <c r="S212" i="1"/>
  <c r="R212" i="1"/>
  <c r="W211" i="1"/>
  <c r="V211" i="1"/>
  <c r="U211" i="1"/>
  <c r="T211" i="1"/>
  <c r="S211" i="1"/>
  <c r="R211" i="1"/>
  <c r="W210" i="1"/>
  <c r="V210" i="1"/>
  <c r="U210" i="1"/>
  <c r="T210" i="1"/>
  <c r="S210" i="1"/>
  <c r="R210" i="1"/>
  <c r="W209" i="1"/>
  <c r="V209" i="1"/>
  <c r="U209" i="1"/>
  <c r="T209" i="1"/>
  <c r="S209" i="1"/>
  <c r="R209" i="1"/>
  <c r="W208" i="1"/>
  <c r="V208" i="1"/>
  <c r="U208" i="1"/>
  <c r="T208" i="1"/>
  <c r="S208" i="1"/>
  <c r="R208" i="1"/>
  <c r="W207" i="1"/>
  <c r="V207" i="1"/>
  <c r="U207" i="1"/>
  <c r="T207" i="1"/>
  <c r="S207" i="1"/>
  <c r="R207" i="1"/>
  <c r="W206" i="1"/>
  <c r="V206" i="1"/>
  <c r="U206" i="1"/>
  <c r="T206" i="1"/>
  <c r="S206" i="1"/>
  <c r="R206" i="1"/>
  <c r="W205" i="1"/>
  <c r="V205" i="1"/>
  <c r="U205" i="1"/>
  <c r="T205" i="1"/>
  <c r="S205" i="1"/>
  <c r="R205" i="1"/>
  <c r="W204" i="1"/>
  <c r="V204" i="1"/>
  <c r="U204" i="1"/>
  <c r="T204" i="1"/>
  <c r="S204" i="1"/>
  <c r="R204" i="1"/>
  <c r="W203" i="1"/>
  <c r="V203" i="1"/>
  <c r="U203" i="1"/>
  <c r="T203" i="1"/>
  <c r="S203" i="1"/>
  <c r="R203" i="1"/>
  <c r="W202" i="1"/>
  <c r="V202" i="1"/>
  <c r="U202" i="1"/>
  <c r="T202" i="1"/>
  <c r="S202" i="1"/>
  <c r="R202" i="1"/>
  <c r="W201" i="1"/>
  <c r="V201" i="1"/>
  <c r="U201" i="1"/>
  <c r="T201" i="1"/>
  <c r="S201" i="1"/>
  <c r="R201" i="1"/>
  <c r="W200" i="1"/>
  <c r="V200" i="1"/>
  <c r="U200" i="1"/>
  <c r="T200" i="1"/>
  <c r="S200" i="1"/>
  <c r="R200" i="1"/>
  <c r="W199" i="1"/>
  <c r="V199" i="1"/>
  <c r="U199" i="1"/>
  <c r="T199" i="1"/>
  <c r="S199" i="1"/>
  <c r="R199" i="1"/>
  <c r="W198" i="1"/>
  <c r="V198" i="1"/>
  <c r="U198" i="1"/>
  <c r="T198" i="1"/>
  <c r="S198" i="1"/>
  <c r="R198" i="1"/>
  <c r="W197" i="1"/>
  <c r="V197" i="1"/>
  <c r="U197" i="1"/>
  <c r="T197" i="1"/>
  <c r="S197" i="1"/>
  <c r="R197" i="1"/>
  <c r="W196" i="1"/>
  <c r="V196" i="1"/>
  <c r="U196" i="1"/>
  <c r="T196" i="1"/>
  <c r="S196" i="1"/>
  <c r="R196" i="1"/>
  <c r="W195" i="1"/>
  <c r="V195" i="1"/>
  <c r="U195" i="1"/>
  <c r="T195" i="1"/>
  <c r="S195" i="1"/>
  <c r="R195" i="1"/>
  <c r="W194" i="1"/>
  <c r="V194" i="1"/>
  <c r="U194" i="1"/>
  <c r="T194" i="1"/>
  <c r="S194" i="1"/>
  <c r="R194" i="1"/>
  <c r="W193" i="1"/>
  <c r="V193" i="1"/>
  <c r="U193" i="1"/>
  <c r="T193" i="1"/>
  <c r="S193" i="1"/>
  <c r="R193" i="1"/>
  <c r="W192" i="1"/>
  <c r="V192" i="1"/>
  <c r="U192" i="1"/>
  <c r="T192" i="1"/>
  <c r="S192" i="1"/>
  <c r="R192" i="1"/>
  <c r="W191" i="1"/>
  <c r="V191" i="1"/>
  <c r="U191" i="1"/>
  <c r="T191" i="1"/>
  <c r="S191" i="1"/>
  <c r="R191" i="1"/>
  <c r="W190" i="1"/>
  <c r="V190" i="1"/>
  <c r="U190" i="1"/>
  <c r="T190" i="1"/>
  <c r="S190" i="1"/>
  <c r="R190" i="1"/>
  <c r="W189" i="1"/>
  <c r="V189" i="1"/>
  <c r="U189" i="1"/>
  <c r="T189" i="1"/>
  <c r="S189" i="1"/>
  <c r="R189" i="1"/>
  <c r="W188" i="1"/>
  <c r="V188" i="1"/>
  <c r="U188" i="1"/>
  <c r="T188" i="1"/>
  <c r="S188" i="1"/>
  <c r="R188" i="1"/>
  <c r="W187" i="1"/>
  <c r="V187" i="1"/>
  <c r="U187" i="1"/>
  <c r="T187" i="1"/>
  <c r="S187" i="1"/>
  <c r="R187" i="1"/>
  <c r="W186" i="1"/>
  <c r="V186" i="1"/>
  <c r="U186" i="1"/>
  <c r="T186" i="1"/>
  <c r="S186" i="1"/>
  <c r="R186" i="1"/>
  <c r="W185" i="1"/>
  <c r="V185" i="1"/>
  <c r="U185" i="1"/>
  <c r="T185" i="1"/>
  <c r="S185" i="1"/>
  <c r="R185" i="1"/>
  <c r="W184" i="1"/>
  <c r="V184" i="1"/>
  <c r="U184" i="1"/>
  <c r="T184" i="1"/>
  <c r="S184" i="1"/>
  <c r="R184" i="1"/>
  <c r="W183" i="1"/>
  <c r="V183" i="1"/>
  <c r="U183" i="1"/>
  <c r="T183" i="1"/>
  <c r="S183" i="1"/>
  <c r="R183" i="1"/>
  <c r="W182" i="1"/>
  <c r="V182" i="1"/>
  <c r="U182" i="1"/>
  <c r="T182" i="1"/>
  <c r="S182" i="1"/>
  <c r="R182" i="1"/>
  <c r="W181" i="1"/>
  <c r="V181" i="1"/>
  <c r="U181" i="1"/>
  <c r="T181" i="1"/>
  <c r="S181" i="1"/>
  <c r="R181" i="1"/>
  <c r="W180" i="1"/>
  <c r="V180" i="1"/>
  <c r="U180" i="1"/>
  <c r="T180" i="1"/>
  <c r="S180" i="1"/>
  <c r="R180" i="1"/>
  <c r="W179" i="1"/>
  <c r="V179" i="1"/>
  <c r="U179" i="1"/>
  <c r="T179" i="1"/>
  <c r="S179" i="1"/>
  <c r="R179" i="1"/>
  <c r="W178" i="1"/>
  <c r="V178" i="1"/>
  <c r="U178" i="1"/>
  <c r="T178" i="1"/>
  <c r="S178" i="1"/>
  <c r="R178" i="1"/>
  <c r="W177" i="1"/>
  <c r="V177" i="1"/>
  <c r="U177" i="1"/>
  <c r="T177" i="1"/>
  <c r="S177" i="1"/>
  <c r="R177" i="1"/>
  <c r="W176" i="1"/>
  <c r="V176" i="1"/>
  <c r="U176" i="1"/>
  <c r="T176" i="1"/>
  <c r="S176" i="1"/>
  <c r="R176" i="1"/>
  <c r="W175" i="1"/>
  <c r="V175" i="1"/>
  <c r="U175" i="1"/>
  <c r="T175" i="1"/>
  <c r="S175" i="1"/>
  <c r="R175" i="1"/>
  <c r="W174" i="1"/>
  <c r="V174" i="1"/>
  <c r="U174" i="1"/>
  <c r="T174" i="1"/>
  <c r="S174" i="1"/>
  <c r="R174" i="1"/>
  <c r="W173" i="1"/>
  <c r="V173" i="1"/>
  <c r="U173" i="1"/>
  <c r="T173" i="1"/>
  <c r="S173" i="1"/>
  <c r="R173" i="1"/>
  <c r="W172" i="1"/>
  <c r="V172" i="1"/>
  <c r="U172" i="1"/>
  <c r="T172" i="1"/>
  <c r="S172" i="1"/>
  <c r="R172" i="1"/>
  <c r="W171" i="1"/>
  <c r="V171" i="1"/>
  <c r="U171" i="1"/>
  <c r="T171" i="1"/>
  <c r="S171" i="1"/>
  <c r="R171" i="1"/>
  <c r="W170" i="1"/>
  <c r="V170" i="1"/>
  <c r="U170" i="1"/>
  <c r="T170" i="1"/>
  <c r="S170" i="1"/>
  <c r="R170" i="1"/>
  <c r="W169" i="1"/>
  <c r="V169" i="1"/>
  <c r="U169" i="1"/>
  <c r="T169" i="1"/>
  <c r="S169" i="1"/>
  <c r="R169" i="1"/>
  <c r="W168" i="1"/>
  <c r="V168" i="1"/>
  <c r="U168" i="1"/>
  <c r="T168" i="1"/>
  <c r="S168" i="1"/>
  <c r="R168" i="1"/>
  <c r="W167" i="1"/>
  <c r="V167" i="1"/>
  <c r="U167" i="1"/>
  <c r="T167" i="1"/>
  <c r="S167" i="1"/>
  <c r="R167" i="1"/>
  <c r="W166" i="1"/>
  <c r="V166" i="1"/>
  <c r="U166" i="1"/>
  <c r="T166" i="1"/>
  <c r="S166" i="1"/>
  <c r="R166" i="1"/>
  <c r="W165" i="1"/>
  <c r="V165" i="1"/>
  <c r="U165" i="1"/>
  <c r="T165" i="1"/>
  <c r="S165" i="1"/>
  <c r="R165" i="1"/>
  <c r="W164" i="1"/>
  <c r="V164" i="1"/>
  <c r="U164" i="1"/>
  <c r="T164" i="1"/>
  <c r="S164" i="1"/>
  <c r="R164" i="1"/>
  <c r="W163" i="1"/>
  <c r="V163" i="1"/>
  <c r="U163" i="1"/>
  <c r="T163" i="1"/>
  <c r="S163" i="1"/>
  <c r="R163" i="1"/>
  <c r="W162" i="1"/>
  <c r="V162" i="1"/>
  <c r="U162" i="1"/>
  <c r="T162" i="1"/>
  <c r="S162" i="1"/>
  <c r="R162" i="1"/>
  <c r="W161" i="1"/>
  <c r="V161" i="1"/>
  <c r="U161" i="1"/>
  <c r="T161" i="1"/>
  <c r="S161" i="1"/>
  <c r="R161" i="1"/>
  <c r="W160" i="1"/>
  <c r="V160" i="1"/>
  <c r="U160" i="1"/>
  <c r="T160" i="1"/>
  <c r="S160" i="1"/>
  <c r="R160" i="1"/>
  <c r="W159" i="1"/>
  <c r="V159" i="1"/>
  <c r="U159" i="1"/>
  <c r="T159" i="1"/>
  <c r="S159" i="1"/>
  <c r="R159" i="1"/>
  <c r="W158" i="1"/>
  <c r="V158" i="1"/>
  <c r="U158" i="1"/>
  <c r="T158" i="1"/>
  <c r="S158" i="1"/>
  <c r="R158" i="1"/>
  <c r="W157" i="1"/>
  <c r="V157" i="1"/>
  <c r="U157" i="1"/>
  <c r="T157" i="1"/>
  <c r="S157" i="1"/>
  <c r="R157" i="1"/>
  <c r="W156" i="1"/>
  <c r="V156" i="1"/>
  <c r="U156" i="1"/>
  <c r="T156" i="1"/>
  <c r="S156" i="1"/>
  <c r="R156" i="1"/>
  <c r="W155" i="1"/>
  <c r="V155" i="1"/>
  <c r="U155" i="1"/>
  <c r="T155" i="1"/>
  <c r="S155" i="1"/>
  <c r="R155" i="1"/>
  <c r="W154" i="1"/>
  <c r="V154" i="1"/>
  <c r="U154" i="1"/>
  <c r="T154" i="1"/>
  <c r="S154" i="1"/>
  <c r="R154" i="1"/>
  <c r="W153" i="1"/>
  <c r="V153" i="1"/>
  <c r="U153" i="1"/>
  <c r="T153" i="1"/>
  <c r="S153" i="1"/>
  <c r="R153" i="1"/>
  <c r="W152" i="1"/>
  <c r="V152" i="1"/>
  <c r="U152" i="1"/>
  <c r="T152" i="1"/>
  <c r="S152" i="1"/>
  <c r="R152" i="1"/>
  <c r="W151" i="1"/>
  <c r="V151" i="1"/>
  <c r="U151" i="1"/>
  <c r="T151" i="1"/>
  <c r="S151" i="1"/>
  <c r="R151" i="1"/>
  <c r="W150" i="1"/>
  <c r="V150" i="1"/>
  <c r="U150" i="1"/>
  <c r="T150" i="1"/>
  <c r="S150" i="1"/>
  <c r="R150" i="1"/>
  <c r="W149" i="1"/>
  <c r="V149" i="1"/>
  <c r="U149" i="1"/>
  <c r="T149" i="1"/>
  <c r="S149" i="1"/>
  <c r="R149" i="1"/>
  <c r="W148" i="1"/>
  <c r="V148" i="1"/>
  <c r="U148" i="1"/>
  <c r="T148" i="1"/>
  <c r="S148" i="1"/>
  <c r="R148" i="1"/>
  <c r="W147" i="1"/>
  <c r="V147" i="1"/>
  <c r="U147" i="1"/>
  <c r="T147" i="1"/>
  <c r="S147" i="1"/>
  <c r="R147" i="1"/>
  <c r="W146" i="1"/>
  <c r="V146" i="1"/>
  <c r="U146" i="1"/>
  <c r="T146" i="1"/>
  <c r="S146" i="1"/>
  <c r="R146" i="1"/>
  <c r="W145" i="1"/>
  <c r="V145" i="1"/>
  <c r="U145" i="1"/>
  <c r="T145" i="1"/>
  <c r="S145" i="1"/>
  <c r="R145" i="1"/>
  <c r="W144" i="1"/>
  <c r="V144" i="1"/>
  <c r="U144" i="1"/>
  <c r="T144" i="1"/>
  <c r="S144" i="1"/>
  <c r="R144" i="1"/>
  <c r="W143" i="1"/>
  <c r="V143" i="1"/>
  <c r="U143" i="1"/>
  <c r="T143" i="1"/>
  <c r="S143" i="1"/>
  <c r="R143" i="1"/>
  <c r="W142" i="1"/>
  <c r="V142" i="1"/>
  <c r="U142" i="1"/>
  <c r="T142" i="1"/>
  <c r="S142" i="1"/>
  <c r="R142" i="1"/>
  <c r="W141" i="1"/>
  <c r="V141" i="1"/>
  <c r="U141" i="1"/>
  <c r="T141" i="1"/>
  <c r="S141" i="1"/>
  <c r="R141" i="1"/>
  <c r="W140" i="1"/>
  <c r="V140" i="1"/>
  <c r="U140" i="1"/>
  <c r="T140" i="1"/>
  <c r="S140" i="1"/>
  <c r="R140" i="1"/>
  <c r="W139" i="1"/>
  <c r="V139" i="1"/>
  <c r="U139" i="1"/>
  <c r="T139" i="1"/>
  <c r="S139" i="1"/>
  <c r="R139" i="1"/>
  <c r="W138" i="1"/>
  <c r="V138" i="1"/>
  <c r="U138" i="1"/>
  <c r="T138" i="1"/>
  <c r="S138" i="1"/>
  <c r="R138" i="1"/>
  <c r="W137" i="1"/>
  <c r="V137" i="1"/>
  <c r="U137" i="1"/>
  <c r="T137" i="1"/>
  <c r="S137" i="1"/>
  <c r="R137" i="1"/>
  <c r="W136" i="1"/>
  <c r="V136" i="1"/>
  <c r="U136" i="1"/>
  <c r="T136" i="1"/>
  <c r="S136" i="1"/>
  <c r="R136" i="1"/>
  <c r="W135" i="1"/>
  <c r="V135" i="1"/>
  <c r="U135" i="1"/>
  <c r="T135" i="1"/>
  <c r="S135" i="1"/>
  <c r="R135" i="1"/>
  <c r="W134" i="1"/>
  <c r="V134" i="1"/>
  <c r="U134" i="1"/>
  <c r="T134" i="1"/>
  <c r="S134" i="1"/>
  <c r="R134" i="1"/>
  <c r="W133" i="1"/>
  <c r="V133" i="1"/>
  <c r="U133" i="1"/>
  <c r="T133" i="1"/>
  <c r="S133" i="1"/>
  <c r="R133" i="1"/>
  <c r="W132" i="1"/>
  <c r="V132" i="1"/>
  <c r="U132" i="1"/>
  <c r="T132" i="1"/>
  <c r="S132" i="1"/>
  <c r="R132" i="1"/>
  <c r="W131" i="1"/>
  <c r="V131" i="1"/>
  <c r="U131" i="1"/>
  <c r="T131" i="1"/>
  <c r="S131" i="1"/>
  <c r="R131" i="1"/>
  <c r="W130" i="1"/>
  <c r="V130" i="1"/>
  <c r="U130" i="1"/>
  <c r="T130" i="1"/>
  <c r="S130" i="1"/>
  <c r="R130" i="1"/>
  <c r="W129" i="1"/>
  <c r="V129" i="1"/>
  <c r="U129" i="1"/>
  <c r="T129" i="1"/>
  <c r="S129" i="1"/>
  <c r="R129" i="1"/>
  <c r="W128" i="1"/>
  <c r="V128" i="1"/>
  <c r="U128" i="1"/>
  <c r="T128" i="1"/>
  <c r="S128" i="1"/>
  <c r="R128" i="1"/>
  <c r="W127" i="1"/>
  <c r="V127" i="1"/>
  <c r="U127" i="1"/>
  <c r="T127" i="1"/>
  <c r="S127" i="1"/>
  <c r="R127" i="1"/>
  <c r="W126" i="1"/>
  <c r="V126" i="1"/>
  <c r="U126" i="1"/>
  <c r="T126" i="1"/>
  <c r="S126" i="1"/>
  <c r="R126" i="1"/>
  <c r="W125" i="1"/>
  <c r="V125" i="1"/>
  <c r="U125" i="1"/>
  <c r="T125" i="1"/>
  <c r="S125" i="1"/>
  <c r="R125" i="1"/>
  <c r="W124" i="1"/>
  <c r="V124" i="1"/>
  <c r="U124" i="1"/>
  <c r="T124" i="1"/>
  <c r="S124" i="1"/>
  <c r="R124" i="1"/>
  <c r="W123" i="1"/>
  <c r="V123" i="1"/>
  <c r="U123" i="1"/>
  <c r="T123" i="1"/>
  <c r="S123" i="1"/>
  <c r="R123" i="1"/>
  <c r="W122" i="1"/>
  <c r="V122" i="1"/>
  <c r="U122" i="1"/>
  <c r="T122" i="1"/>
  <c r="S122" i="1"/>
  <c r="R122" i="1"/>
  <c r="W121" i="1"/>
  <c r="V121" i="1"/>
  <c r="U121" i="1"/>
  <c r="T121" i="1"/>
  <c r="S121" i="1"/>
  <c r="R121" i="1"/>
  <c r="W120" i="1"/>
  <c r="V120" i="1"/>
  <c r="U120" i="1"/>
  <c r="T120" i="1"/>
  <c r="S120" i="1"/>
  <c r="R120" i="1"/>
  <c r="W119" i="1"/>
  <c r="V119" i="1"/>
  <c r="U119" i="1"/>
  <c r="T119" i="1"/>
  <c r="S119" i="1"/>
  <c r="R119" i="1"/>
  <c r="W118" i="1"/>
  <c r="V118" i="1"/>
  <c r="U118" i="1"/>
  <c r="T118" i="1"/>
  <c r="S118" i="1"/>
  <c r="R118" i="1"/>
  <c r="W117" i="1"/>
  <c r="V117" i="1"/>
  <c r="U117" i="1"/>
  <c r="T117" i="1"/>
  <c r="S117" i="1"/>
  <c r="R117" i="1"/>
  <c r="W116" i="1"/>
  <c r="V116" i="1"/>
  <c r="U116" i="1"/>
  <c r="T116" i="1"/>
  <c r="S116" i="1"/>
  <c r="R116" i="1"/>
  <c r="W115" i="1"/>
  <c r="V115" i="1"/>
  <c r="U115" i="1"/>
  <c r="T115" i="1"/>
  <c r="S115" i="1"/>
  <c r="R115" i="1"/>
  <c r="W114" i="1"/>
  <c r="V114" i="1"/>
  <c r="U114" i="1"/>
  <c r="T114" i="1"/>
  <c r="S114" i="1"/>
  <c r="R114" i="1"/>
  <c r="W113" i="1"/>
  <c r="V113" i="1"/>
  <c r="U113" i="1"/>
  <c r="T113" i="1"/>
  <c r="S113" i="1"/>
  <c r="R113" i="1"/>
  <c r="W112" i="1"/>
  <c r="V112" i="1"/>
  <c r="U112" i="1"/>
  <c r="T112" i="1"/>
  <c r="S112" i="1"/>
  <c r="R112" i="1"/>
  <c r="W111" i="1"/>
  <c r="V111" i="1"/>
  <c r="U111" i="1"/>
  <c r="T111" i="1"/>
  <c r="S111" i="1"/>
  <c r="R111" i="1"/>
  <c r="W110" i="1"/>
  <c r="V110" i="1"/>
  <c r="U110" i="1"/>
  <c r="T110" i="1"/>
  <c r="S110" i="1"/>
  <c r="R110" i="1"/>
  <c r="W109" i="1"/>
  <c r="V109" i="1"/>
  <c r="U109" i="1"/>
  <c r="T109" i="1"/>
  <c r="S109" i="1"/>
  <c r="R109" i="1"/>
  <c r="W108" i="1"/>
  <c r="V108" i="1"/>
  <c r="U108" i="1"/>
  <c r="T108" i="1"/>
  <c r="S108" i="1"/>
  <c r="R108" i="1"/>
  <c r="W107" i="1"/>
  <c r="V107" i="1"/>
  <c r="U107" i="1"/>
  <c r="T107" i="1"/>
  <c r="S107" i="1"/>
  <c r="R107" i="1"/>
  <c r="W106" i="1"/>
  <c r="V106" i="1"/>
  <c r="U106" i="1"/>
  <c r="T106" i="1"/>
  <c r="S106" i="1"/>
  <c r="R106" i="1"/>
  <c r="W105" i="1"/>
  <c r="V105" i="1"/>
  <c r="U105" i="1"/>
  <c r="T105" i="1"/>
  <c r="S105" i="1"/>
  <c r="R105" i="1"/>
  <c r="W104" i="1"/>
  <c r="V104" i="1"/>
  <c r="U104" i="1"/>
  <c r="T104" i="1"/>
  <c r="S104" i="1"/>
  <c r="R104" i="1"/>
  <c r="W103" i="1"/>
  <c r="V103" i="1"/>
  <c r="U103" i="1"/>
  <c r="T103" i="1"/>
  <c r="S103" i="1"/>
  <c r="R103" i="1"/>
  <c r="W102" i="1"/>
  <c r="V102" i="1"/>
  <c r="U102" i="1"/>
  <c r="T102" i="1"/>
  <c r="S102" i="1"/>
  <c r="R102" i="1"/>
  <c r="W101" i="1"/>
  <c r="V101" i="1"/>
  <c r="U101" i="1"/>
  <c r="T101" i="1"/>
  <c r="S101" i="1"/>
  <c r="R101" i="1"/>
  <c r="W100" i="1"/>
  <c r="V100" i="1"/>
  <c r="U100" i="1"/>
  <c r="T100" i="1"/>
  <c r="S100" i="1"/>
  <c r="R100" i="1"/>
  <c r="W99" i="1"/>
  <c r="V99" i="1"/>
  <c r="U99" i="1"/>
  <c r="T99" i="1"/>
  <c r="S99" i="1"/>
  <c r="R99" i="1"/>
  <c r="W98" i="1"/>
  <c r="V98" i="1"/>
  <c r="U98" i="1"/>
  <c r="T98" i="1"/>
  <c r="S98" i="1"/>
  <c r="R98" i="1"/>
  <c r="W97" i="1"/>
  <c r="V97" i="1"/>
  <c r="U97" i="1"/>
  <c r="T97" i="1"/>
  <c r="S97" i="1"/>
  <c r="R97" i="1"/>
  <c r="W96" i="1"/>
  <c r="V96" i="1"/>
  <c r="U96" i="1"/>
  <c r="T96" i="1"/>
  <c r="S96" i="1"/>
  <c r="R96" i="1"/>
  <c r="W95" i="1"/>
  <c r="V95" i="1"/>
  <c r="U95" i="1"/>
  <c r="T95" i="1"/>
  <c r="S95" i="1"/>
  <c r="R95" i="1"/>
  <c r="W94" i="1"/>
  <c r="V94" i="1"/>
  <c r="U94" i="1"/>
  <c r="T94" i="1"/>
  <c r="S94" i="1"/>
  <c r="R94" i="1"/>
  <c r="W93" i="1"/>
  <c r="V93" i="1"/>
  <c r="U93" i="1"/>
  <c r="T93" i="1"/>
  <c r="S93" i="1"/>
  <c r="R93" i="1"/>
  <c r="W92" i="1"/>
  <c r="V92" i="1"/>
  <c r="U92" i="1"/>
  <c r="T92" i="1"/>
  <c r="S92" i="1"/>
  <c r="R92" i="1"/>
  <c r="W91" i="1"/>
  <c r="V91" i="1"/>
  <c r="U91" i="1"/>
  <c r="T91" i="1"/>
  <c r="S91" i="1"/>
  <c r="R91" i="1"/>
  <c r="W90" i="1"/>
  <c r="V90" i="1"/>
  <c r="U90" i="1"/>
  <c r="T90" i="1"/>
  <c r="S90" i="1"/>
  <c r="R90" i="1"/>
  <c r="W89" i="1"/>
  <c r="V89" i="1"/>
  <c r="U89" i="1"/>
  <c r="T89" i="1"/>
  <c r="S89" i="1"/>
  <c r="R89" i="1"/>
  <c r="W88" i="1"/>
  <c r="V88" i="1"/>
  <c r="U88" i="1"/>
  <c r="T88" i="1"/>
  <c r="S88" i="1"/>
  <c r="R88" i="1"/>
  <c r="W87" i="1"/>
  <c r="V87" i="1"/>
  <c r="U87" i="1"/>
  <c r="T87" i="1"/>
  <c r="S87" i="1"/>
  <c r="R87" i="1"/>
  <c r="W86" i="1"/>
  <c r="V86" i="1"/>
  <c r="U86" i="1"/>
  <c r="T86" i="1"/>
  <c r="S86" i="1"/>
  <c r="R86" i="1"/>
  <c r="W85" i="1"/>
  <c r="V85" i="1"/>
  <c r="U85" i="1"/>
  <c r="T85" i="1"/>
  <c r="S85" i="1"/>
  <c r="R85" i="1"/>
  <c r="W84" i="1"/>
  <c r="V84" i="1"/>
  <c r="U84" i="1"/>
  <c r="T84" i="1"/>
  <c r="S84" i="1"/>
  <c r="R84" i="1"/>
  <c r="W83" i="1"/>
  <c r="V83" i="1"/>
  <c r="U83" i="1"/>
  <c r="T83" i="1"/>
  <c r="S83" i="1"/>
  <c r="R83" i="1"/>
  <c r="W82" i="1"/>
  <c r="V82" i="1"/>
  <c r="U82" i="1"/>
  <c r="T82" i="1"/>
  <c r="S82" i="1"/>
  <c r="R82" i="1"/>
  <c r="W81" i="1"/>
  <c r="V81" i="1"/>
  <c r="U81" i="1"/>
  <c r="T81" i="1"/>
  <c r="S81" i="1"/>
  <c r="R81" i="1"/>
  <c r="W80" i="1"/>
  <c r="V80" i="1"/>
  <c r="U80" i="1"/>
  <c r="T80" i="1"/>
  <c r="S80" i="1"/>
  <c r="R80" i="1"/>
  <c r="W79" i="1"/>
  <c r="V79" i="1"/>
  <c r="U79" i="1"/>
  <c r="T79" i="1"/>
  <c r="S79" i="1"/>
  <c r="R79" i="1"/>
  <c r="W78" i="1"/>
  <c r="V78" i="1"/>
  <c r="U78" i="1"/>
  <c r="T78" i="1"/>
  <c r="S78" i="1"/>
  <c r="R78" i="1"/>
  <c r="W77" i="1"/>
  <c r="V77" i="1"/>
  <c r="U77" i="1"/>
  <c r="T77" i="1"/>
  <c r="S77" i="1"/>
  <c r="R77" i="1"/>
  <c r="W76" i="1"/>
  <c r="V76" i="1"/>
  <c r="U76" i="1"/>
  <c r="T76" i="1"/>
  <c r="S76" i="1"/>
  <c r="R76" i="1"/>
  <c r="W75" i="1"/>
  <c r="V75" i="1"/>
  <c r="U75" i="1"/>
  <c r="T75" i="1"/>
  <c r="S75" i="1"/>
  <c r="R75" i="1"/>
  <c r="W74" i="1"/>
  <c r="V74" i="1"/>
  <c r="U74" i="1"/>
  <c r="T74" i="1"/>
  <c r="S74" i="1"/>
  <c r="R74" i="1"/>
  <c r="W73" i="1"/>
  <c r="V73" i="1"/>
  <c r="U73" i="1"/>
  <c r="T73" i="1"/>
  <c r="S73" i="1"/>
  <c r="R73" i="1"/>
  <c r="W72" i="1"/>
  <c r="V72" i="1"/>
  <c r="U72" i="1"/>
  <c r="T72" i="1"/>
  <c r="S72" i="1"/>
  <c r="R72" i="1"/>
  <c r="W71" i="1"/>
  <c r="V71" i="1"/>
  <c r="U71" i="1"/>
  <c r="T71" i="1"/>
  <c r="S71" i="1"/>
  <c r="R71" i="1"/>
  <c r="W70" i="1"/>
  <c r="V70" i="1"/>
  <c r="U70" i="1"/>
  <c r="T70" i="1"/>
  <c r="S70" i="1"/>
  <c r="R70" i="1"/>
  <c r="W69" i="1"/>
  <c r="V69" i="1"/>
  <c r="U69" i="1"/>
  <c r="T69" i="1"/>
  <c r="S69" i="1"/>
  <c r="R69" i="1"/>
  <c r="W68" i="1"/>
  <c r="V68" i="1"/>
  <c r="U68" i="1"/>
  <c r="T68" i="1"/>
  <c r="S68" i="1"/>
  <c r="R68" i="1"/>
  <c r="W67" i="1"/>
  <c r="V67" i="1"/>
  <c r="U67" i="1"/>
  <c r="T67" i="1"/>
  <c r="S67" i="1"/>
  <c r="R67" i="1"/>
  <c r="W66" i="1"/>
  <c r="V66" i="1"/>
  <c r="U66" i="1"/>
  <c r="T66" i="1"/>
  <c r="S66" i="1"/>
  <c r="R66" i="1"/>
  <c r="W65" i="1"/>
  <c r="V65" i="1"/>
  <c r="U65" i="1"/>
  <c r="T65" i="1"/>
  <c r="S65" i="1"/>
  <c r="R65" i="1"/>
  <c r="W64" i="1"/>
  <c r="V64" i="1"/>
  <c r="U64" i="1"/>
  <c r="T64" i="1"/>
  <c r="S64" i="1"/>
  <c r="R64" i="1"/>
  <c r="W63" i="1"/>
  <c r="V63" i="1"/>
  <c r="U63" i="1"/>
  <c r="T63" i="1"/>
  <c r="S63" i="1"/>
  <c r="R63" i="1"/>
  <c r="W62" i="1"/>
  <c r="V62" i="1"/>
  <c r="U62" i="1"/>
  <c r="T62" i="1"/>
  <c r="S62" i="1"/>
  <c r="R62" i="1"/>
  <c r="W61" i="1"/>
  <c r="V61" i="1"/>
  <c r="U61" i="1"/>
  <c r="T61" i="1"/>
  <c r="S61" i="1"/>
  <c r="R61" i="1"/>
  <c r="W60" i="1"/>
  <c r="V60" i="1"/>
  <c r="U60" i="1"/>
  <c r="T60" i="1"/>
  <c r="S60" i="1"/>
  <c r="R60" i="1"/>
  <c r="W59" i="1"/>
  <c r="V59" i="1"/>
  <c r="U59" i="1"/>
  <c r="T59" i="1"/>
  <c r="S59" i="1"/>
  <c r="R59" i="1"/>
  <c r="W58" i="1"/>
  <c r="V58" i="1"/>
  <c r="U58" i="1"/>
  <c r="T58" i="1"/>
  <c r="S58" i="1"/>
  <c r="R58" i="1"/>
  <c r="W57" i="1"/>
  <c r="V57" i="1"/>
  <c r="U57" i="1"/>
  <c r="T57" i="1"/>
  <c r="S57" i="1"/>
  <c r="R57" i="1"/>
  <c r="W56" i="1"/>
  <c r="V56" i="1"/>
  <c r="U56" i="1"/>
  <c r="T56" i="1"/>
  <c r="S56" i="1"/>
  <c r="R56" i="1"/>
  <c r="W55" i="1"/>
  <c r="V55" i="1"/>
  <c r="U55" i="1"/>
  <c r="T55" i="1"/>
  <c r="S55" i="1"/>
  <c r="R55" i="1"/>
  <c r="W54" i="1"/>
  <c r="V54" i="1"/>
  <c r="U54" i="1"/>
  <c r="T54" i="1"/>
  <c r="S54" i="1"/>
  <c r="R54" i="1"/>
  <c r="W53" i="1"/>
  <c r="V53" i="1"/>
  <c r="U53" i="1"/>
  <c r="T53" i="1"/>
  <c r="S53" i="1"/>
  <c r="R53" i="1"/>
  <c r="W52" i="1"/>
  <c r="V52" i="1"/>
  <c r="U52" i="1"/>
  <c r="T52" i="1"/>
  <c r="S52" i="1"/>
  <c r="R52" i="1"/>
  <c r="W51" i="1"/>
  <c r="V51" i="1"/>
  <c r="U51" i="1"/>
  <c r="T51" i="1"/>
  <c r="S51" i="1"/>
  <c r="R51" i="1"/>
  <c r="W50" i="1"/>
  <c r="V50" i="1"/>
  <c r="U50" i="1"/>
  <c r="T50" i="1"/>
  <c r="S50" i="1"/>
  <c r="R50" i="1"/>
  <c r="W49" i="1"/>
  <c r="V49" i="1"/>
  <c r="U49" i="1"/>
  <c r="T49" i="1"/>
  <c r="S49" i="1"/>
  <c r="R49" i="1"/>
  <c r="R48" i="1"/>
  <c r="R47" i="1"/>
  <c r="W46" i="1"/>
  <c r="U46" i="1"/>
  <c r="S46" i="1"/>
  <c r="R46" i="1"/>
  <c r="V46" i="1" s="1"/>
  <c r="R45" i="1"/>
  <c r="R44" i="1"/>
  <c r="R43" i="1"/>
  <c r="R42" i="1"/>
  <c r="R41" i="1"/>
  <c r="W40" i="1"/>
  <c r="U40" i="1"/>
  <c r="S40" i="1"/>
  <c r="R40" i="1"/>
  <c r="V40" i="1" s="1"/>
  <c r="R39" i="1"/>
  <c r="W38" i="1"/>
  <c r="U38" i="1"/>
  <c r="S38" i="1"/>
  <c r="R38" i="1"/>
  <c r="V38" i="1" s="1"/>
  <c r="R37" i="1"/>
  <c r="R36" i="1"/>
  <c r="W35" i="1"/>
  <c r="U35" i="1"/>
  <c r="S35" i="1"/>
  <c r="R35" i="1"/>
  <c r="T35" i="1" s="1"/>
  <c r="R34" i="1"/>
  <c r="R33" i="1"/>
  <c r="R32" i="1"/>
  <c r="R31" i="1"/>
  <c r="R30" i="1"/>
  <c r="R29" i="1"/>
  <c r="R28" i="1"/>
  <c r="R27" i="1"/>
  <c r="R26" i="1"/>
  <c r="R25" i="1"/>
  <c r="R24" i="1"/>
  <c r="R23" i="1"/>
  <c r="W22" i="1"/>
  <c r="U22" i="1"/>
  <c r="S22" i="1"/>
  <c r="R22" i="1"/>
  <c r="V22" i="1" s="1"/>
  <c r="W21" i="1"/>
  <c r="U21" i="1"/>
  <c r="S21" i="1"/>
  <c r="R21" i="1"/>
  <c r="T21" i="1" s="1"/>
  <c r="R20" i="1"/>
  <c r="R19" i="1"/>
  <c r="R18" i="1"/>
  <c r="R17" i="1"/>
  <c r="R16" i="1"/>
  <c r="W15" i="1"/>
  <c r="U15" i="1"/>
  <c r="S15" i="1"/>
  <c r="R15" i="1"/>
  <c r="W14" i="1"/>
  <c r="U14" i="1"/>
  <c r="S14" i="1"/>
  <c r="R14" i="1"/>
  <c r="W13" i="1"/>
  <c r="U13" i="1"/>
  <c r="S13" i="1"/>
  <c r="R13" i="1"/>
  <c r="R12" i="1"/>
  <c r="W11" i="1"/>
  <c r="U11" i="1"/>
  <c r="S11" i="1"/>
  <c r="R11" i="1"/>
  <c r="W10" i="1"/>
  <c r="U10" i="1"/>
  <c r="S10" i="1"/>
  <c r="R10" i="1"/>
  <c r="V10" i="1" s="1"/>
  <c r="V5" i="1"/>
  <c r="U5" i="1"/>
  <c r="W48" i="1" s="1"/>
  <c r="T5" i="1"/>
  <c r="U45" i="1" s="1"/>
  <c r="S5" i="1"/>
  <c r="U47" i="1" s="1"/>
  <c r="A9" i="1"/>
  <c r="AA11" i="1" l="1"/>
  <c r="Y11" i="1"/>
  <c r="R9" i="1"/>
  <c r="T9" i="1" s="1"/>
  <c r="W12" i="1"/>
  <c r="S16" i="1"/>
  <c r="S18" i="1"/>
  <c r="U19" i="1"/>
  <c r="T10" i="1"/>
  <c r="V11" i="1"/>
  <c r="T12" i="1"/>
  <c r="V13" i="1"/>
  <c r="T14" i="1"/>
  <c r="V15" i="1"/>
  <c r="T16" i="1"/>
  <c r="V17" i="1"/>
  <c r="T18" i="1"/>
  <c r="V19" i="1"/>
  <c r="T20" i="1"/>
  <c r="V21" i="1"/>
  <c r="T22" i="1"/>
  <c r="V23" i="1"/>
  <c r="T24" i="1"/>
  <c r="V25" i="1"/>
  <c r="T26" i="1"/>
  <c r="V27" i="1"/>
  <c r="T28" i="1"/>
  <c r="V29" i="1"/>
  <c r="T30" i="1"/>
  <c r="V31" i="1"/>
  <c r="T32" i="1"/>
  <c r="V33" i="1"/>
  <c r="T34" i="1"/>
  <c r="V35" i="1"/>
  <c r="T36" i="1"/>
  <c r="V37" i="1"/>
  <c r="T38" i="1"/>
  <c r="V39" i="1"/>
  <c r="T40" i="1"/>
  <c r="V41" i="1"/>
  <c r="T42" i="1"/>
  <c r="V43" i="1"/>
  <c r="T44" i="1"/>
  <c r="V45" i="1"/>
  <c r="T46" i="1"/>
  <c r="V47" i="1"/>
  <c r="T48" i="1"/>
  <c r="U12" i="1"/>
  <c r="U16" i="1"/>
  <c r="U18" i="1"/>
  <c r="W19" i="1"/>
  <c r="U20" i="1"/>
  <c r="S23" i="1"/>
  <c r="W23" i="1"/>
  <c r="U24" i="1"/>
  <c r="S25" i="1"/>
  <c r="W25" i="1"/>
  <c r="U26" i="1"/>
  <c r="S27" i="1"/>
  <c r="W27" i="1"/>
  <c r="U28" i="1"/>
  <c r="S29" i="1"/>
  <c r="W29" i="1"/>
  <c r="U30" i="1"/>
  <c r="S31" i="1"/>
  <c r="W31" i="1"/>
  <c r="U32" i="1"/>
  <c r="S33" i="1"/>
  <c r="W33" i="1"/>
  <c r="U34" i="1"/>
  <c r="U36" i="1"/>
  <c r="S37" i="1"/>
  <c r="W37" i="1"/>
  <c r="S39" i="1"/>
  <c r="W39" i="1"/>
  <c r="S41" i="1"/>
  <c r="W41" i="1"/>
  <c r="U42" i="1"/>
  <c r="S43" i="1"/>
  <c r="W43" i="1"/>
  <c r="U44" i="1"/>
  <c r="S45" i="1"/>
  <c r="W45" i="1"/>
  <c r="S47" i="1"/>
  <c r="W47" i="1"/>
  <c r="U48" i="1"/>
  <c r="S17" i="1"/>
  <c r="W17" i="1"/>
  <c r="S19" i="1"/>
  <c r="T11" i="1"/>
  <c r="V12" i="1"/>
  <c r="T13" i="1"/>
  <c r="V14" i="1"/>
  <c r="T15" i="1"/>
  <c r="V16" i="1"/>
  <c r="T17" i="1"/>
  <c r="V18" i="1"/>
  <c r="T19" i="1"/>
  <c r="V20" i="1"/>
  <c r="T23" i="1"/>
  <c r="V24" i="1"/>
  <c r="T25" i="1"/>
  <c r="V26" i="1"/>
  <c r="T27" i="1"/>
  <c r="V28" i="1"/>
  <c r="T29" i="1"/>
  <c r="V30" i="1"/>
  <c r="T31" i="1"/>
  <c r="V32" i="1"/>
  <c r="T33" i="1"/>
  <c r="V34" i="1"/>
  <c r="V36" i="1"/>
  <c r="T37" i="1"/>
  <c r="T39" i="1"/>
  <c r="T41" i="1"/>
  <c r="V42" i="1"/>
  <c r="T43" i="1"/>
  <c r="V44" i="1"/>
  <c r="T45" i="1"/>
  <c r="T47" i="1"/>
  <c r="V48" i="1"/>
  <c r="S12" i="1"/>
  <c r="W16" i="1"/>
  <c r="U17" i="1"/>
  <c r="W18" i="1"/>
  <c r="S20" i="1"/>
  <c r="W20" i="1"/>
  <c r="U23" i="1"/>
  <c r="S24" i="1"/>
  <c r="W24" i="1"/>
  <c r="U25" i="1"/>
  <c r="S26" i="1"/>
  <c r="W26" i="1"/>
  <c r="U27" i="1"/>
  <c r="S28" i="1"/>
  <c r="W28" i="1"/>
  <c r="U29" i="1"/>
  <c r="S30" i="1"/>
  <c r="W30" i="1"/>
  <c r="U31" i="1"/>
  <c r="S32" i="1"/>
  <c r="W32" i="1"/>
  <c r="U33" i="1"/>
  <c r="S34" i="1"/>
  <c r="W34" i="1"/>
  <c r="S36" i="1"/>
  <c r="W36" i="1"/>
  <c r="U37" i="1"/>
  <c r="U39" i="1"/>
  <c r="U41" i="1"/>
  <c r="S42" i="1"/>
  <c r="W42" i="1"/>
  <c r="U43" i="1"/>
  <c r="S44" i="1"/>
  <c r="W44" i="1"/>
  <c r="S48" i="1"/>
  <c r="U9" i="1" l="1"/>
  <c r="V9" i="1"/>
  <c r="S9" i="1"/>
  <c r="W9" i="1"/>
  <c r="X9" i="1" l="1"/>
  <c r="Y9" i="1" s="1"/>
  <c r="Z9" i="1" s="1"/>
  <c r="AA9" i="1" l="1"/>
  <c r="AC9" i="1" s="1"/>
</calcChain>
</file>

<file path=xl/sharedStrings.xml><?xml version="1.0" encoding="utf-8"?>
<sst xmlns="http://schemas.openxmlformats.org/spreadsheetml/2006/main" count="372" uniqueCount="120">
  <si>
    <t>Projekt CzechELib je spolufinancován EU.</t>
  </si>
  <si>
    <t>Datum vygenerování:</t>
  </si>
  <si>
    <t>Kurzy</t>
  </si>
  <si>
    <t>EUR</t>
  </si>
  <si>
    <t>USD</t>
  </si>
  <si>
    <t>GBP</t>
  </si>
  <si>
    <t>CHF</t>
  </si>
  <si>
    <t>CZK</t>
  </si>
  <si>
    <t>Instituce:</t>
  </si>
  <si>
    <t>Ústav fyziky atmosféry AV ČR, v.v.i.</t>
  </si>
  <si>
    <t>ČNB deviza prodej</t>
  </si>
  <si>
    <t>SIGLA:</t>
  </si>
  <si>
    <t>ABB063</t>
  </si>
  <si>
    <t>ČNB deviza prodej + 5 % rezerva</t>
  </si>
  <si>
    <t>Údaje z předběžných cenových nabídek</t>
  </si>
  <si>
    <t>Hlasování instituce (údaje z hlasování, některé obsahují opravy)</t>
  </si>
  <si>
    <t>Orientační výpočet spoluúčasti v CZK</t>
  </si>
  <si>
    <t>ID zdroje</t>
  </si>
  <si>
    <t>Jméno zdroje</t>
  </si>
  <si>
    <t>Vydavatel</t>
  </si>
  <si>
    <t>Měna cenové nabídky</t>
  </si>
  <si>
    <t>Pozn. k cenové nabídce</t>
  </si>
  <si>
    <t>Pozn.: pod sdruženým účtem, nebo zastřešeno</t>
  </si>
  <si>
    <t>Pozn. k hlasování</t>
  </si>
  <si>
    <t>Výše podpory (u WoS a Scopus definitoricky 70 %, u ostatních odhad 50 %)</t>
  </si>
  <si>
    <t>Cambridge Journals Online - STM collection</t>
  </si>
  <si>
    <t>CUP</t>
  </si>
  <si>
    <t>Možnost zrušit print. V případě odběru printu možná sleva 50 %. Roční nárůst 6 % zahrnuje všechny nově příchozí tituly. Kolekce Full levnější než součet STM + HSS.</t>
  </si>
  <si>
    <t>maybe</t>
  </si>
  <si>
    <t>EnviroNetBase</t>
  </si>
  <si>
    <t>Až od r. 2020 (teprve tehdy bude 3+ účastníků)</t>
  </si>
  <si>
    <t>Environment Complete</t>
  </si>
  <si>
    <t>EBSCO</t>
  </si>
  <si>
    <t>další sleva v případě předplatného i EBSCO ASC/ASU</t>
  </si>
  <si>
    <t>GeoBase</t>
  </si>
  <si>
    <t>Elsevier</t>
  </si>
  <si>
    <t>GeoRef</t>
  </si>
  <si>
    <t>AGI</t>
  </si>
  <si>
    <t>Cena platná pouze v případě alespoň 3 dalších odběratelů.</t>
  </si>
  <si>
    <t>GeoScienceWorld</t>
  </si>
  <si>
    <t>GSW</t>
  </si>
  <si>
    <t>Možnost slevy až 10% podle počtu předplatitelů (4+).</t>
  </si>
  <si>
    <t>IEEE/IET Electronic Library (IEL)</t>
  </si>
  <si>
    <t>IEEE</t>
  </si>
  <si>
    <t>sleva 25% z uvedené ceny, pokud bude "pro" všech 10 nových inst; zatím rozděleno rovnoměrně mezi 10 inst, vydavatel nedodal model rozpočítání</t>
  </si>
  <si>
    <t>IOPscience</t>
  </si>
  <si>
    <t>IOP</t>
  </si>
  <si>
    <t>ceny za kolekci časopisů, lze i jednorázově dokoupit archiv+ebooks</t>
  </si>
  <si>
    <t>Knovel</t>
  </si>
  <si>
    <t>konsorciální cena - pokud všechny instituce ze seznamu předplácejí v tomto roce Knovel</t>
  </si>
  <si>
    <t>Oxford Archive</t>
  </si>
  <si>
    <t>OUP</t>
  </si>
  <si>
    <t>Cena v tabulce je pro kompletní 2017 db Science (subject area). Ke kolekci Science nebo místo kolekce Science si můžete pořídit i další kolekce, a to Humanities, Law, Medicine, Social Science, případně si můžete pořídit Complete Archive. Ceny všech těchto kolekcí  máme od vydavatele k dispozici, sdělíme Vám je na vyžádání. Na nákup více kolekcí se poskytujesleva 5 - 15% podle celkového počtu kolekcí. Pokud máte zájem o dokoupení dalších kolekcí (Humanities, Law, Medicine. Social Science), sdělíme Vám ceny na vyžádání.</t>
  </si>
  <si>
    <t>Oxford Journals Online STM Collection</t>
  </si>
  <si>
    <t>ScienceDirect Freedom Collection</t>
  </si>
  <si>
    <t>S DPH</t>
  </si>
  <si>
    <t>yes</t>
  </si>
  <si>
    <t>SpringerLink</t>
  </si>
  <si>
    <t>Springer</t>
  </si>
  <si>
    <t>Osobní jednání s vydavatelem: CzechELib odmítnul i druhou  cenovou nabídku vydavatele Springer Nature jako nepřijatelnou.</t>
  </si>
  <si>
    <t>s DPH</t>
  </si>
  <si>
    <t>SpringerLink journals (Lecture Notes in Mathematics, Computer Science Library e-books)</t>
  </si>
  <si>
    <t>Taylor &amp; Francis Science &amp; Technology Library</t>
  </si>
  <si>
    <t>Taylor &amp; Francis</t>
  </si>
  <si>
    <t>AV ČR: Vydavatel původní nabídku stáhnul s tím, že AV ČR dodá jako celek. Cenu zatím nedodal, až bude, obdrží ji KNAV.</t>
  </si>
  <si>
    <t>Wiley Online Library journals - Full</t>
  </si>
  <si>
    <t>Wiley</t>
  </si>
  <si>
    <t>Oxford English Dictionary</t>
  </si>
  <si>
    <t>unlimited, ceny zahrnují 2,5% konzorc.slevu pro 5-10 členů</t>
  </si>
  <si>
    <t>Oxford Reference</t>
  </si>
  <si>
    <t xml:space="preserve">Cena pro neomezený počet současných přístupů. Ceny zahrnují 2,5% konzorc.slevu pro 5-10 členů. Pro info: cena s konzorc.slevou 2018 pro 6CC: 687,18 GBP, pro 3 CC: 533,52 GBP, pro 1 CC: 381,42 CC. </t>
  </si>
  <si>
    <t>ProQuest Dissertations &amp; Theses</t>
  </si>
  <si>
    <t>ProQuest</t>
  </si>
  <si>
    <t>Wiley Online Library journals - STM</t>
  </si>
  <si>
    <t>kolekce časopisů SAE International</t>
  </si>
  <si>
    <t>SAE</t>
  </si>
  <si>
    <t>ebrary - kolekce Engineering &amp; Technology</t>
  </si>
  <si>
    <t>American Physical Society e-Journals - kolekce APS ALL</t>
  </si>
  <si>
    <t>APS</t>
  </si>
  <si>
    <t>cena se může zvýšit v případě menšího počtu účastníků konsorcia</t>
  </si>
  <si>
    <t>American Physical Society e-Journals - kolekce Physical Review Collection (PR-ALL)</t>
  </si>
  <si>
    <t>Ebrary Academic Complete (ProQuest)</t>
  </si>
  <si>
    <t>eBook Academic Collection (EBSCO)</t>
  </si>
  <si>
    <t>Computer Science Library</t>
  </si>
  <si>
    <t xml:space="preserve">Zahrnuto ve SpringerLink journals. </t>
  </si>
  <si>
    <t>SPIE Digital Library</t>
  </si>
  <si>
    <t>SPIE</t>
  </si>
  <si>
    <t>DSI Full Campus Solution</t>
  </si>
  <si>
    <t>DSI</t>
  </si>
  <si>
    <t>SCOAP3</t>
  </si>
  <si>
    <t>CERN</t>
  </si>
  <si>
    <t>V řešení.</t>
  </si>
  <si>
    <t>Taylor &amp; Francis - Mathematics and Statistics</t>
  </si>
  <si>
    <t>Anopress</t>
  </si>
  <si>
    <t>Anopress IT</t>
  </si>
  <si>
    <t>hromadné stahování: 10; JPG: ano; max. článků za měsíc: 1000</t>
  </si>
  <si>
    <t>OSA Publishing - Core Journals</t>
  </si>
  <si>
    <t>OSA</t>
  </si>
  <si>
    <t>3% meziroč.navyšování. Pro info: cena E-Combination packages E-Combo 1 v 2018: 13 724 USD.</t>
  </si>
  <si>
    <t>Springer Materials</t>
  </si>
  <si>
    <t>CzechELib odmítnul prvotní cenovou nabídku vydavatele Springer Nature jako nevyhovující.</t>
  </si>
  <si>
    <t>American Institute of Physics – Complete</t>
  </si>
  <si>
    <t>AIP</t>
  </si>
  <si>
    <t>Cena za AIP_Complete rozpočtena rovnoměrně mezi jednotlivé instituce, vydavatel nezadal princip rozpočítávání</t>
  </si>
  <si>
    <t>kolekce časopisů American Geophysical Union (AGU)</t>
  </si>
  <si>
    <t>AGU</t>
  </si>
  <si>
    <t>American Institute of Physics – Select</t>
  </si>
  <si>
    <t>Vydavatel bohužel zatím nacenil pouze AIP_Complete</t>
  </si>
  <si>
    <t>ASPI</t>
  </si>
  <si>
    <t>Wolters Kluwer ČR</t>
  </si>
  <si>
    <t>Rozhodnutím OR odloženo na r. 2018, neochota poskytovatele a pochybnost o VaV určení tohoto zdroje.</t>
  </si>
  <si>
    <t>Scientific.net</t>
  </si>
  <si>
    <t>Trans Tech Publications</t>
  </si>
  <si>
    <t>Ceny zohledňují 40% konzorciální slevu pro 5 -10 členů v konzorciu.</t>
  </si>
  <si>
    <t>ICE</t>
  </si>
  <si>
    <t>cena za kolekci knih+časopisů; možná sleva 5-11% dle počtu členů konsorcia</t>
  </si>
  <si>
    <t>Kontrola</t>
  </si>
  <si>
    <t>21 % daň</t>
  </si>
  <si>
    <t>Celkem (s daní)</t>
  </si>
  <si>
    <t>Cena pro UFA po zdanění a odečtení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</si>
</sst>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yyyy&quot;-&quot;mm&quot;-&quot;dd&quot; &quot;hh&quot;:&quot;mm"/>
    <numFmt numFmtId="165" formatCode="#\ ##0"/>
    <numFmt numFmtId="166" formatCode="###\ ###\ ##0"/>
    <numFmt numFmtId="171" formatCode="###.##0"/>
    <numFmt numFmtId="177" formatCode="###"/>
  </numFmts>
  <fonts count="13">
    <font>
      <sz val="10"/>
      <color rgb="FF000000"/>
      <name val="Arial"/>
    </font>
    <font>
      <b/>
      <sz val="10"/>
      <color rgb="FF222222"/>
      <name val="Arial"/>
    </font>
    <font>
      <sz val="10"/>
      <name val="Arial"/>
    </font>
    <font>
      <b/>
      <sz val="10"/>
      <name val="Arial"/>
    </font>
    <font>
      <i/>
      <sz val="10"/>
      <name val="Arial"/>
    </font>
    <font>
      <sz val="11"/>
      <name val="Calibri"/>
    </font>
    <font>
      <sz val="10"/>
      <name val="Arial"/>
    </font>
    <font>
      <sz val="11"/>
      <color rgb="FF000000"/>
      <name val="Inconsolata"/>
    </font>
    <font>
      <u/>
      <sz val="10"/>
      <color rgb="FF0000FF"/>
      <name val="Arial"/>
    </font>
    <font>
      <sz val="10"/>
      <color rgb="FF000000"/>
      <name val="Arial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3D3D3"/>
        <b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3D3D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9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164" fontId="2" fillId="0" borderId="0" xfId="0" applyNumberFormat="1" applyFont="1" applyAlignment="1"/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2" fillId="0" borderId="4" xfId="0" applyFont="1" applyBorder="1" applyAlignment="1"/>
    <xf numFmtId="0" fontId="4" fillId="0" borderId="5" xfId="0" applyFont="1" applyBorder="1" applyAlignment="1"/>
    <xf numFmtId="0" fontId="5" fillId="0" borderId="0" xfId="0" applyFont="1" applyAlignment="1"/>
    <xf numFmtId="0" fontId="2" fillId="0" borderId="6" xfId="0" applyFont="1" applyBorder="1" applyAlignment="1">
      <alignment wrapText="1"/>
    </xf>
    <xf numFmtId="0" fontId="2" fillId="0" borderId="7" xfId="0" applyFont="1" applyBorder="1"/>
    <xf numFmtId="0" fontId="4" fillId="0" borderId="8" xfId="0" applyFont="1" applyBorder="1" applyAlignment="1"/>
    <xf numFmtId="0" fontId="3" fillId="0" borderId="0" xfId="0" applyFont="1" applyAlignme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166" fontId="2" fillId="0" borderId="0" xfId="0" applyNumberFormat="1" applyFont="1" applyAlignment="1">
      <alignment horizontal="center" vertical="top" wrapText="1"/>
    </xf>
    <xf numFmtId="9" fontId="6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9" fontId="3" fillId="3" borderId="0" xfId="0" applyNumberFormat="1" applyFont="1" applyFill="1" applyBorder="1" applyAlignment="1">
      <alignment horizontal="center" vertical="top" wrapText="1"/>
    </xf>
    <xf numFmtId="0" fontId="0" fillId="4" borderId="0" xfId="0" applyFont="1" applyFill="1" applyAlignment="1"/>
    <xf numFmtId="0" fontId="3" fillId="5" borderId="2" xfId="0" applyFont="1" applyFill="1" applyBorder="1" applyAlignment="1">
      <alignment horizontal="center" vertical="top" wrapText="1"/>
    </xf>
    <xf numFmtId="0" fontId="2" fillId="4" borderId="0" xfId="0" applyFont="1" applyFill="1" applyAlignment="1"/>
    <xf numFmtId="0" fontId="2" fillId="4" borderId="7" xfId="0" applyFont="1" applyFill="1" applyBorder="1"/>
    <xf numFmtId="166" fontId="2" fillId="4" borderId="0" xfId="0" applyNumberFormat="1" applyFont="1" applyFill="1" applyAlignment="1">
      <alignment horizontal="center" vertical="top" wrapText="1"/>
    </xf>
    <xf numFmtId="43" fontId="0" fillId="0" borderId="0" xfId="0" applyNumberFormat="1" applyFont="1" applyAlignment="1"/>
    <xf numFmtId="0" fontId="10" fillId="8" borderId="0" xfId="0" applyFont="1" applyFill="1" applyAlignment="1">
      <alignment horizontal="center" vertical="top"/>
    </xf>
    <xf numFmtId="9" fontId="10" fillId="7" borderId="0" xfId="0" applyNumberFormat="1" applyFont="1" applyFill="1" applyAlignment="1">
      <alignment horizontal="center" vertical="top"/>
    </xf>
    <xf numFmtId="0" fontId="12" fillId="3" borderId="0" xfId="0" applyFont="1" applyFill="1" applyBorder="1" applyAlignment="1">
      <alignment horizontal="center" vertical="top" wrapText="1"/>
    </xf>
    <xf numFmtId="43" fontId="0" fillId="4" borderId="0" xfId="0" applyNumberFormat="1" applyFont="1" applyFill="1" applyAlignment="1"/>
    <xf numFmtId="0" fontId="0" fillId="0" borderId="0" xfId="0" applyFont="1" applyFill="1" applyAlignment="1"/>
    <xf numFmtId="43" fontId="0" fillId="0" borderId="0" xfId="0" applyNumberFormat="1" applyFont="1" applyFill="1" applyAlignment="1"/>
    <xf numFmtId="0" fontId="0" fillId="9" borderId="0" xfId="0" applyFont="1" applyFill="1" applyAlignment="1"/>
    <xf numFmtId="43" fontId="0" fillId="9" borderId="0" xfId="0" applyNumberFormat="1" applyFont="1" applyFill="1" applyAlignment="1"/>
    <xf numFmtId="0" fontId="12" fillId="5" borderId="0" xfId="0" applyFont="1" applyFill="1" applyBorder="1" applyAlignment="1">
      <alignment horizontal="center" vertical="top" wrapText="1"/>
    </xf>
    <xf numFmtId="0" fontId="0" fillId="10" borderId="0" xfId="0" applyFont="1" applyFill="1" applyAlignment="1"/>
    <xf numFmtId="0" fontId="0" fillId="6" borderId="0" xfId="0" applyFont="1" applyFill="1" applyAlignment="1"/>
    <xf numFmtId="43" fontId="0" fillId="6" borderId="0" xfId="0" applyNumberFormat="1" applyFont="1" applyFill="1" applyAlignment="1"/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top" wrapText="1"/>
    </xf>
    <xf numFmtId="9" fontId="6" fillId="0" borderId="12" xfId="0" applyNumberFormat="1" applyFont="1" applyBorder="1" applyAlignment="1">
      <alignment horizontal="center" vertical="top"/>
    </xf>
    <xf numFmtId="166" fontId="6" fillId="4" borderId="12" xfId="0" applyNumberFormat="1" applyFont="1" applyFill="1" applyBorder="1" applyAlignment="1">
      <alignment horizontal="center" vertical="top" wrapText="1"/>
    </xf>
    <xf numFmtId="166" fontId="6" fillId="0" borderId="12" xfId="0" applyNumberFormat="1" applyFont="1" applyBorder="1" applyAlignment="1">
      <alignment horizontal="center" vertical="top" wrapText="1"/>
    </xf>
    <xf numFmtId="171" fontId="2" fillId="0" borderId="12" xfId="0" applyNumberFormat="1" applyFont="1" applyFill="1" applyBorder="1" applyAlignment="1">
      <alignment horizontal="center" vertical="top" wrapText="1"/>
    </xf>
    <xf numFmtId="166" fontId="2" fillId="0" borderId="12" xfId="0" applyNumberFormat="1" applyFont="1" applyFill="1" applyBorder="1" applyAlignment="1">
      <alignment horizontal="center" vertical="top" wrapText="1"/>
    </xf>
    <xf numFmtId="166" fontId="0" fillId="0" borderId="12" xfId="0" applyNumberFormat="1" applyFont="1" applyBorder="1" applyAlignment="1">
      <alignment horizontal="center" vertical="top"/>
    </xf>
    <xf numFmtId="43" fontId="0" fillId="4" borderId="12" xfId="1" applyFont="1" applyFill="1" applyBorder="1" applyAlignment="1">
      <alignment horizontal="left" vertical="top"/>
    </xf>
    <xf numFmtId="166" fontId="2" fillId="4" borderId="12" xfId="0" applyNumberFormat="1" applyFont="1" applyFill="1" applyBorder="1" applyAlignment="1">
      <alignment horizontal="center" vertical="top" wrapText="1"/>
    </xf>
    <xf numFmtId="166" fontId="2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/>
    <xf numFmtId="0" fontId="0" fillId="4" borderId="12" xfId="0" applyFont="1" applyFill="1" applyBorder="1" applyAlignment="1"/>
    <xf numFmtId="177" fontId="2" fillId="0" borderId="12" xfId="0" applyNumberFormat="1" applyFont="1" applyBorder="1" applyAlignment="1">
      <alignment horizontal="center" vertical="top" wrapText="1"/>
    </xf>
    <xf numFmtId="171" fontId="11" fillId="0" borderId="12" xfId="0" applyNumberFormat="1" applyFont="1" applyFill="1" applyBorder="1" applyAlignment="1">
      <alignment horizontal="center" vertical="top" wrapText="1"/>
    </xf>
    <xf numFmtId="166" fontId="11" fillId="0" borderId="12" xfId="0" applyNumberFormat="1" applyFont="1" applyFill="1" applyBorder="1" applyAlignment="1">
      <alignment horizontal="center" vertical="top" wrapText="1"/>
    </xf>
    <xf numFmtId="43" fontId="0" fillId="0" borderId="12" xfId="1" applyFont="1" applyBorder="1" applyAlignment="1">
      <alignment horizontal="center" vertical="top"/>
    </xf>
    <xf numFmtId="43" fontId="0" fillId="4" borderId="12" xfId="1" applyFont="1" applyFill="1" applyBorder="1" applyAlignment="1">
      <alignment horizontal="center" vertical="top"/>
    </xf>
    <xf numFmtId="43" fontId="0" fillId="4" borderId="12" xfId="1" applyFont="1" applyFill="1" applyBorder="1" applyAlignment="1"/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5" fontId="2" fillId="0" borderId="12" xfId="0" applyNumberFormat="1" applyFont="1" applyFill="1" applyBorder="1" applyAlignment="1">
      <alignment horizontal="center" vertical="top" wrapText="1"/>
    </xf>
    <xf numFmtId="9" fontId="6" fillId="0" borderId="12" xfId="0" applyNumberFormat="1" applyFont="1" applyFill="1" applyBorder="1" applyAlignment="1">
      <alignment horizontal="center" vertical="top"/>
    </xf>
    <xf numFmtId="166" fontId="0" fillId="0" borderId="12" xfId="0" applyNumberFormat="1" applyFont="1" applyFill="1" applyBorder="1" applyAlignment="1">
      <alignment horizontal="center" vertical="top"/>
    </xf>
    <xf numFmtId="0" fontId="2" fillId="6" borderId="12" xfId="0" applyFont="1" applyFill="1" applyBorder="1" applyAlignment="1">
      <alignment horizontal="center" vertical="top" wrapText="1"/>
    </xf>
    <xf numFmtId="0" fontId="12" fillId="6" borderId="12" xfId="0" applyFont="1" applyFill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vertical="top" wrapText="1"/>
    </xf>
    <xf numFmtId="165" fontId="2" fillId="6" borderId="12" xfId="0" applyNumberFormat="1" applyFont="1" applyFill="1" applyBorder="1" applyAlignment="1">
      <alignment horizontal="center" vertical="top" wrapText="1"/>
    </xf>
    <xf numFmtId="9" fontId="6" fillId="6" borderId="12" xfId="0" applyNumberFormat="1" applyFont="1" applyFill="1" applyBorder="1" applyAlignment="1">
      <alignment horizontal="center" vertical="top"/>
    </xf>
    <xf numFmtId="166" fontId="2" fillId="6" borderId="12" xfId="0" applyNumberFormat="1" applyFont="1" applyFill="1" applyBorder="1" applyAlignment="1">
      <alignment horizontal="center" vertical="top" wrapText="1"/>
    </xf>
    <xf numFmtId="0" fontId="0" fillId="6" borderId="12" xfId="0" applyFont="1" applyFill="1" applyBorder="1" applyAlignment="1"/>
    <xf numFmtId="43" fontId="10" fillId="6" borderId="12" xfId="1" applyFont="1" applyFill="1" applyBorder="1" applyAlignment="1">
      <alignment vertical="top"/>
    </xf>
    <xf numFmtId="0" fontId="7" fillId="2" borderId="12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left" vertical="top" wrapText="1"/>
    </xf>
    <xf numFmtId="165" fontId="2" fillId="4" borderId="12" xfId="0" applyNumberFormat="1" applyFont="1" applyFill="1" applyBorder="1" applyAlignment="1">
      <alignment horizontal="center" vertical="top" wrapText="1"/>
    </xf>
    <xf numFmtId="9" fontId="6" fillId="4" borderId="12" xfId="0" applyNumberFormat="1" applyFont="1" applyFill="1" applyBorder="1" applyAlignment="1">
      <alignment horizontal="center" vertical="top"/>
    </xf>
    <xf numFmtId="171" fontId="11" fillId="4" borderId="12" xfId="0" applyNumberFormat="1" applyFont="1" applyFill="1" applyBorder="1" applyAlignment="1">
      <alignment horizontal="center" vertical="top" wrapText="1"/>
    </xf>
    <xf numFmtId="166" fontId="11" fillId="4" borderId="12" xfId="0" applyNumberFormat="1" applyFont="1" applyFill="1" applyBorder="1" applyAlignment="1">
      <alignment horizontal="center" vertical="top" wrapText="1"/>
    </xf>
    <xf numFmtId="171" fontId="2" fillId="4" borderId="12" xfId="0" applyNumberFormat="1" applyFont="1" applyFill="1" applyBorder="1" applyAlignment="1">
      <alignment horizontal="center" vertical="top" wrapText="1"/>
    </xf>
    <xf numFmtId="166" fontId="0" fillId="4" borderId="12" xfId="0" applyNumberFormat="1" applyFont="1" applyFill="1" applyBorder="1" applyAlignment="1">
      <alignment horizontal="center" vertical="top"/>
    </xf>
    <xf numFmtId="0" fontId="2" fillId="10" borderId="12" xfId="0" applyFont="1" applyFill="1" applyBorder="1" applyAlignment="1">
      <alignment horizontal="center" vertical="top" wrapText="1"/>
    </xf>
    <xf numFmtId="0" fontId="2" fillId="10" borderId="12" xfId="0" applyFont="1" applyFill="1" applyBorder="1" applyAlignment="1">
      <alignment horizontal="left" vertical="top" wrapText="1"/>
    </xf>
    <xf numFmtId="165" fontId="2" fillId="10" borderId="12" xfId="0" applyNumberFormat="1" applyFont="1" applyFill="1" applyBorder="1" applyAlignment="1">
      <alignment horizontal="center" vertical="top" wrapText="1"/>
    </xf>
    <xf numFmtId="9" fontId="6" fillId="10" borderId="12" xfId="0" applyNumberFormat="1" applyFont="1" applyFill="1" applyBorder="1" applyAlignment="1">
      <alignment horizontal="center" vertical="top"/>
    </xf>
    <xf numFmtId="166" fontId="2" fillId="10" borderId="12" xfId="0" applyNumberFormat="1" applyFont="1" applyFill="1" applyBorder="1" applyAlignment="1">
      <alignment horizontal="center" vertical="top" wrapText="1"/>
    </xf>
    <xf numFmtId="0" fontId="0" fillId="10" borderId="12" xfId="0" applyFont="1" applyFill="1" applyBorder="1" applyAlignment="1"/>
    <xf numFmtId="0" fontId="2" fillId="9" borderId="12" xfId="0" applyFont="1" applyFill="1" applyBorder="1" applyAlignment="1">
      <alignment horizontal="center" vertical="top" wrapText="1"/>
    </xf>
    <xf numFmtId="0" fontId="2" fillId="9" borderId="12" xfId="0" applyFont="1" applyFill="1" applyBorder="1" applyAlignment="1">
      <alignment horizontal="left" vertical="top" wrapText="1"/>
    </xf>
    <xf numFmtId="165" fontId="2" fillId="9" borderId="12" xfId="0" applyNumberFormat="1" applyFont="1" applyFill="1" applyBorder="1" applyAlignment="1">
      <alignment horizontal="center" vertical="top" wrapText="1"/>
    </xf>
    <xf numFmtId="9" fontId="6" fillId="9" borderId="12" xfId="0" applyNumberFormat="1" applyFont="1" applyFill="1" applyBorder="1" applyAlignment="1">
      <alignment horizontal="center" vertical="top"/>
    </xf>
    <xf numFmtId="166" fontId="2" fillId="9" borderId="12" xfId="0" applyNumberFormat="1" applyFont="1" applyFill="1" applyBorder="1" applyAlignment="1">
      <alignment horizontal="center" vertical="top" wrapText="1"/>
    </xf>
    <xf numFmtId="171" fontId="11" fillId="9" borderId="12" xfId="0" applyNumberFormat="1" applyFont="1" applyFill="1" applyBorder="1" applyAlignment="1">
      <alignment horizontal="center" vertical="top" wrapText="1"/>
    </xf>
    <xf numFmtId="166" fontId="11" fillId="9" borderId="12" xfId="0" applyNumberFormat="1" applyFont="1" applyFill="1" applyBorder="1" applyAlignment="1">
      <alignment horizontal="center" vertical="top" wrapText="1"/>
    </xf>
    <xf numFmtId="43" fontId="0" fillId="9" borderId="12" xfId="1" applyFont="1" applyFill="1" applyBorder="1" applyAlignment="1">
      <alignment horizontal="center" vertical="top"/>
    </xf>
    <xf numFmtId="0" fontId="0" fillId="9" borderId="12" xfId="0" applyFont="1" applyFill="1" applyBorder="1" applyAlignment="1"/>
    <xf numFmtId="43" fontId="10" fillId="4" borderId="12" xfId="1" applyFont="1" applyFill="1" applyBorder="1" applyAlignment="1">
      <alignment horizontal="left" vertical="top"/>
    </xf>
    <xf numFmtId="0" fontId="8" fillId="0" borderId="12" xfId="0" applyFont="1" applyBorder="1" applyAlignment="1">
      <alignment horizontal="left" vertical="top" wrapText="1"/>
    </xf>
    <xf numFmtId="166" fontId="12" fillId="4" borderId="12" xfId="0" applyNumberFormat="1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left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1047750</xdr:rowOff>
    </xdr:to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04975" cy="10477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47625</xdr:colOff>
      <xdr:row>1</xdr:row>
      <xdr:rowOff>104775</xdr:rowOff>
    </xdr:from>
    <xdr:to>
      <xdr:col>4</xdr:col>
      <xdr:colOff>409575</xdr:colOff>
      <xdr:row>1</xdr:row>
      <xdr:rowOff>1104900</xdr:rowOff>
    </xdr:to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505325" cy="100012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104775</xdr:colOff>
      <xdr:row>0</xdr:row>
      <xdr:rowOff>266700</xdr:rowOff>
    </xdr:from>
    <xdr:to>
      <xdr:col>3</xdr:col>
      <xdr:colOff>266700</xdr:colOff>
      <xdr:row>0</xdr:row>
      <xdr:rowOff>885825</xdr:rowOff>
    </xdr:to>
    <xdr:pic>
      <xdr:nvPicPr>
        <xdr:cNvPr id="4" name="image3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23950" cy="6191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cientific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6"/>
  <sheetViews>
    <sheetView tabSelected="1" topLeftCell="A10" workbookViewId="0">
      <selection activeCell="S16" sqref="S16"/>
    </sheetView>
  </sheetViews>
  <sheetFormatPr defaultColWidth="14.42578125" defaultRowHeight="15.75" customHeight="1"/>
  <cols>
    <col min="1" max="1" width="18.85546875" customWidth="1"/>
    <col min="4" max="9" width="0" hidden="1" customWidth="1"/>
    <col min="11" max="17" width="0" hidden="1" customWidth="1"/>
    <col min="18" max="18" width="26.42578125" customWidth="1"/>
    <col min="19" max="19" width="14.42578125" style="22"/>
    <col min="23" max="23" width="15.85546875" bestFit="1" customWidth="1"/>
    <col min="24" max="26" width="14.42578125" customWidth="1"/>
    <col min="27" max="27" width="14.42578125" style="22"/>
    <col min="29" max="29" width="14.42578125" customWidth="1"/>
  </cols>
  <sheetData>
    <row r="1" spans="1:29" ht="108.75" customHeight="1">
      <c r="A1" s="1" t="s">
        <v>0</v>
      </c>
      <c r="B1" s="2"/>
    </row>
    <row r="2" spans="1:29" ht="91.5" customHeight="1"/>
    <row r="3" spans="1:29" ht="51">
      <c r="A3" s="2" t="s">
        <v>1</v>
      </c>
      <c r="B3" s="3">
        <v>42930.481860567132</v>
      </c>
      <c r="R3" s="4" t="s">
        <v>2</v>
      </c>
      <c r="S3" s="23" t="s">
        <v>3</v>
      </c>
      <c r="T3" s="5" t="s">
        <v>4</v>
      </c>
      <c r="U3" s="5" t="s">
        <v>5</v>
      </c>
      <c r="V3" s="5" t="s">
        <v>6</v>
      </c>
      <c r="W3" s="6" t="s">
        <v>7</v>
      </c>
      <c r="X3" s="21">
        <v>0.01</v>
      </c>
      <c r="Y3" s="29" t="s">
        <v>117</v>
      </c>
      <c r="Z3" s="30" t="s">
        <v>118</v>
      </c>
      <c r="AA3" s="36" t="s">
        <v>119</v>
      </c>
      <c r="AC3" s="28" t="s">
        <v>116</v>
      </c>
    </row>
    <row r="4" spans="1:29" ht="12.75">
      <c r="A4" s="2" t="s">
        <v>8</v>
      </c>
      <c r="B4" s="2" t="s">
        <v>9</v>
      </c>
      <c r="R4" s="7" t="s">
        <v>10</v>
      </c>
      <c r="S4" s="24">
        <v>26.256</v>
      </c>
      <c r="T4" s="2">
        <v>23.021999999999998</v>
      </c>
      <c r="U4" s="2">
        <v>29.73</v>
      </c>
      <c r="V4" s="2">
        <v>23.779</v>
      </c>
      <c r="W4" s="8">
        <v>1</v>
      </c>
    </row>
    <row r="5" spans="1:29" ht="26.25">
      <c r="A5" s="9" t="s">
        <v>11</v>
      </c>
      <c r="B5" s="2" t="s">
        <v>12</v>
      </c>
      <c r="R5" s="10" t="s">
        <v>13</v>
      </c>
      <c r="S5" s="25">
        <f t="shared" ref="S5:V5" si="0">S4*1.05</f>
        <v>27.568800000000003</v>
      </c>
      <c r="T5" s="11">
        <f t="shared" si="0"/>
        <v>24.173099999999998</v>
      </c>
      <c r="U5" s="11">
        <f t="shared" si="0"/>
        <v>31.216500000000003</v>
      </c>
      <c r="V5" s="11">
        <f t="shared" si="0"/>
        <v>24.967950000000002</v>
      </c>
      <c r="W5" s="12">
        <v>1</v>
      </c>
    </row>
    <row r="6" spans="1:29" ht="12.75">
      <c r="A6" s="2"/>
      <c r="B6" s="2"/>
    </row>
    <row r="7" spans="1:29" ht="12.75">
      <c r="A7" s="2"/>
      <c r="D7" s="13" t="s">
        <v>14</v>
      </c>
      <c r="L7" s="13" t="s">
        <v>15</v>
      </c>
      <c r="R7" s="13" t="s">
        <v>16</v>
      </c>
    </row>
    <row r="8" spans="1:29" ht="51">
      <c r="A8" s="40" t="s">
        <v>17</v>
      </c>
      <c r="B8" s="41" t="s">
        <v>18</v>
      </c>
      <c r="C8" s="41" t="s">
        <v>19</v>
      </c>
      <c r="D8" s="40" t="s">
        <v>20</v>
      </c>
      <c r="E8" s="42">
        <v>2018</v>
      </c>
      <c r="F8" s="42">
        <v>2019</v>
      </c>
      <c r="G8" s="42">
        <v>2020</v>
      </c>
      <c r="H8" s="42">
        <v>2021</v>
      </c>
      <c r="I8" s="42">
        <v>2022</v>
      </c>
      <c r="J8" s="41" t="s">
        <v>21</v>
      </c>
      <c r="K8" s="41" t="s">
        <v>22</v>
      </c>
      <c r="L8" s="40" t="s">
        <v>23</v>
      </c>
      <c r="M8" s="42">
        <v>2018</v>
      </c>
      <c r="N8" s="42">
        <v>2019</v>
      </c>
      <c r="O8" s="42">
        <v>2020</v>
      </c>
      <c r="P8" s="42">
        <v>2021</v>
      </c>
      <c r="Q8" s="42">
        <v>2022</v>
      </c>
      <c r="R8" s="43" t="s">
        <v>24</v>
      </c>
      <c r="S8" s="44">
        <v>2018</v>
      </c>
      <c r="T8" s="42">
        <v>2019</v>
      </c>
      <c r="U8" s="42">
        <v>2020</v>
      </c>
      <c r="V8" s="42">
        <v>2021</v>
      </c>
      <c r="W8" s="45">
        <v>2022</v>
      </c>
    </row>
    <row r="9" spans="1:29" ht="153">
      <c r="A9" s="46" t="str">
        <f ca="1">IFERROR(__xludf.DUMMYFUNCTION("query(importrange(""https://docs.google.com/spreadsheets/d/1zhmVzqOPdoX66E1CYeSCLGHUGsTHBSlP1JkAktYQ2qQ"",""A:Z""), ""select Col5, Col7, Col8, Col11, Col12, Col13, Col14, Col15, Col16, Col17, Col4, Col20, Col22, Col23, Col24, Col25, Col26 where Col1 = '"""&amp;"&amp;B5&amp;""' and not(Col21 = 2 or Col21 = '2') format Col12 '# ##0', Col13 '# ##0', Col14 '# ##0', Col15 '# ##0', Col16 '# ##0'"")"),"17")</f>
        <v>17</v>
      </c>
      <c r="B9" s="47" t="s">
        <v>25</v>
      </c>
      <c r="C9" s="48" t="s">
        <v>26</v>
      </c>
      <c r="D9" s="49" t="s">
        <v>5</v>
      </c>
      <c r="E9" s="50">
        <v>4568</v>
      </c>
      <c r="F9" s="50">
        <v>4842</v>
      </c>
      <c r="G9" s="50">
        <v>5132</v>
      </c>
      <c r="H9" s="50">
        <v>5440</v>
      </c>
      <c r="I9" s="50">
        <v>5766</v>
      </c>
      <c r="J9" s="48" t="s">
        <v>27</v>
      </c>
      <c r="K9" s="48"/>
      <c r="L9" s="48"/>
      <c r="M9" s="49" t="s">
        <v>28</v>
      </c>
      <c r="N9" s="49" t="s">
        <v>28</v>
      </c>
      <c r="O9" s="49" t="s">
        <v>28</v>
      </c>
      <c r="P9" s="49" t="s">
        <v>28</v>
      </c>
      <c r="Q9" s="49" t="s">
        <v>28</v>
      </c>
      <c r="R9" s="51">
        <f t="shared" ref="R9:R300" ca="1" si="1">IF(A9&gt;0,IF(A9=77,0.7, IF(A9=87,0.7,0.5)),"")</f>
        <v>0.5</v>
      </c>
      <c r="S9" s="52">
        <f t="shared" ref="S9:W9" ca="1" si="2">IF($A9&gt;0,HLOOKUP($D9,$S$3:$W$5,3,FALSE)*(1-$R9)*E9*1.21,"")</f>
        <v>86271.168059999996</v>
      </c>
      <c r="T9" s="53">
        <f t="shared" ca="1" si="2"/>
        <v>91445.927265000006</v>
      </c>
      <c r="U9" s="53">
        <f t="shared" ca="1" si="2"/>
        <v>96922.86219</v>
      </c>
      <c r="V9" s="53">
        <f t="shared" ca="1" si="2"/>
        <v>102739.7448</v>
      </c>
      <c r="W9" s="53">
        <f t="shared" ca="1" si="2"/>
        <v>108896.57509500001</v>
      </c>
      <c r="X9" s="54">
        <f ca="1">S9/100</f>
        <v>862.71168059999991</v>
      </c>
      <c r="Y9" s="55">
        <f ca="1">X9*21</f>
        <v>18116.945292599998</v>
      </c>
      <c r="Z9" s="56">
        <f ca="1">S9+Y9</f>
        <v>104388.11335259999</v>
      </c>
      <c r="AA9" s="57">
        <f ca="1">Z9/2</f>
        <v>52194.056676299995</v>
      </c>
      <c r="AC9" s="27">
        <f ca="1">S9/AA9</f>
        <v>1.6528925619834711</v>
      </c>
    </row>
    <row r="10" spans="1:29" ht="51">
      <c r="A10" s="49">
        <v>26</v>
      </c>
      <c r="B10" s="48" t="s">
        <v>29</v>
      </c>
      <c r="C10" s="48"/>
      <c r="D10" s="49"/>
      <c r="E10" s="50"/>
      <c r="F10" s="50"/>
      <c r="G10" s="50"/>
      <c r="H10" s="50"/>
      <c r="I10" s="50"/>
      <c r="J10" s="48" t="s">
        <v>30</v>
      </c>
      <c r="K10" s="48"/>
      <c r="L10" s="48"/>
      <c r="M10" s="49" t="s">
        <v>28</v>
      </c>
      <c r="N10" s="49" t="s">
        <v>28</v>
      </c>
      <c r="O10" s="49" t="s">
        <v>28</v>
      </c>
      <c r="P10" s="49" t="s">
        <v>28</v>
      </c>
      <c r="Q10" s="49" t="s">
        <v>28</v>
      </c>
      <c r="R10" s="51">
        <f t="shared" si="1"/>
        <v>0.5</v>
      </c>
      <c r="S10" s="58" t="e">
        <f t="shared" ref="S10:W10" si="3">IF($A10&gt;0,HLOOKUP($D10,$S$3:$W$5,3,FALSE)*(1-$R10)*E10*1.21,"")</f>
        <v>#N/A</v>
      </c>
      <c r="T10" s="59" t="e">
        <f t="shared" si="3"/>
        <v>#N/A</v>
      </c>
      <c r="U10" s="59" t="e">
        <f t="shared" si="3"/>
        <v>#N/A</v>
      </c>
      <c r="V10" s="59" t="e">
        <f t="shared" si="3"/>
        <v>#N/A</v>
      </c>
      <c r="W10" s="59" t="e">
        <f t="shared" si="3"/>
        <v>#N/A</v>
      </c>
      <c r="X10" s="60"/>
      <c r="Y10" s="60"/>
      <c r="Z10" s="60"/>
      <c r="AA10" s="61"/>
    </row>
    <row r="11" spans="1:29" ht="63.75">
      <c r="A11" s="49">
        <v>27</v>
      </c>
      <c r="B11" s="48" t="s">
        <v>31</v>
      </c>
      <c r="C11" s="48" t="s">
        <v>32</v>
      </c>
      <c r="D11" s="49" t="s">
        <v>4</v>
      </c>
      <c r="E11" s="50">
        <v>11902.04</v>
      </c>
      <c r="F11" s="50">
        <v>12497.142000000002</v>
      </c>
      <c r="G11" s="50">
        <v>13247.08</v>
      </c>
      <c r="H11" s="50">
        <v>13909.434000000001</v>
      </c>
      <c r="I11" s="50">
        <v>14604.905700000001</v>
      </c>
      <c r="J11" s="48" t="s">
        <v>33</v>
      </c>
      <c r="K11" s="48"/>
      <c r="L11" s="48"/>
      <c r="M11" s="49" t="s">
        <v>28</v>
      </c>
      <c r="N11" s="49" t="s">
        <v>28</v>
      </c>
      <c r="O11" s="49" t="s">
        <v>28</v>
      </c>
      <c r="P11" s="49" t="s">
        <v>28</v>
      </c>
      <c r="Q11" s="49" t="s">
        <v>28</v>
      </c>
      <c r="R11" s="51">
        <f t="shared" si="1"/>
        <v>0.5</v>
      </c>
      <c r="S11" s="58">
        <f t="shared" ref="S11:W11" si="4">IF($A11&gt;0,HLOOKUP($D11,$S$3:$W$5,3,FALSE)*(1-$R11)*E11*1.21,"")</f>
        <v>174064.06789002</v>
      </c>
      <c r="T11" s="59">
        <f t="shared" si="4"/>
        <v>182767.271284521</v>
      </c>
      <c r="U11" s="59">
        <f t="shared" si="4"/>
        <v>193734.90867653998</v>
      </c>
      <c r="V11" s="59">
        <f t="shared" si="4"/>
        <v>203421.65411036697</v>
      </c>
      <c r="W11" s="62">
        <f t="shared" si="4"/>
        <v>213592.73681588532</v>
      </c>
      <c r="X11" s="63">
        <f>S11/100</f>
        <v>1740.6406789002001</v>
      </c>
      <c r="Y11" s="64">
        <f>X11*21</f>
        <v>36553.454256904202</v>
      </c>
      <c r="Z11" s="65">
        <f>S11+Y11</f>
        <v>210617.5221469242</v>
      </c>
      <c r="AA11" s="66">
        <f>Z11/2</f>
        <v>105308.7610734621</v>
      </c>
      <c r="AC11" s="27">
        <f>S11/AA11</f>
        <v>1.6528925619834711</v>
      </c>
    </row>
    <row r="12" spans="1:29" ht="12.75">
      <c r="A12" s="49">
        <v>32</v>
      </c>
      <c r="B12" s="48" t="s">
        <v>34</v>
      </c>
      <c r="C12" s="48" t="s">
        <v>35</v>
      </c>
      <c r="D12" s="49" t="s">
        <v>3</v>
      </c>
      <c r="E12" s="50">
        <v>2797.02</v>
      </c>
      <c r="F12" s="50">
        <v>2797.02</v>
      </c>
      <c r="G12" s="50">
        <v>2797.02</v>
      </c>
      <c r="H12" s="50">
        <v>2797.02</v>
      </c>
      <c r="I12" s="50">
        <v>2797.02</v>
      </c>
      <c r="J12" s="48"/>
      <c r="K12" s="48"/>
      <c r="L12" s="48"/>
      <c r="M12" s="49" t="s">
        <v>28</v>
      </c>
      <c r="N12" s="49" t="s">
        <v>28</v>
      </c>
      <c r="O12" s="49" t="s">
        <v>28</v>
      </c>
      <c r="P12" s="49" t="s">
        <v>28</v>
      </c>
      <c r="Q12" s="49" t="s">
        <v>28</v>
      </c>
      <c r="R12" s="51">
        <f t="shared" si="1"/>
        <v>0.5</v>
      </c>
      <c r="S12" s="58">
        <f t="shared" ref="S12:W12" si="5">IF($A12&gt;0,HLOOKUP($D12,$S$3:$W$5,3,FALSE)*(1-$R12)*E12*1.21,"")</f>
        <v>46651.843410480004</v>
      </c>
      <c r="T12" s="59">
        <f t="shared" si="5"/>
        <v>46651.843410480004</v>
      </c>
      <c r="U12" s="59">
        <f t="shared" si="5"/>
        <v>46651.843410480004</v>
      </c>
      <c r="V12" s="59">
        <f t="shared" si="5"/>
        <v>46651.843410480004</v>
      </c>
      <c r="W12" s="59">
        <f t="shared" si="5"/>
        <v>46651.843410480004</v>
      </c>
      <c r="X12" s="54">
        <f t="shared" ref="X12:X48" si="6">S12/100</f>
        <v>466.51843410480001</v>
      </c>
      <c r="Y12" s="55">
        <f t="shared" ref="Y12" si="7">X12*21</f>
        <v>9796.8871162007999</v>
      </c>
      <c r="Z12" s="56">
        <f t="shared" ref="Z12" si="8">S12+Y12</f>
        <v>56448.730526680803</v>
      </c>
      <c r="AA12" s="57">
        <f t="shared" ref="AA12" si="9">Z12/2</f>
        <v>28224.365263340402</v>
      </c>
      <c r="AC12" s="27">
        <f t="shared" ref="AC12:AC48" si="10">S12/AA12</f>
        <v>1.6528925619834711</v>
      </c>
    </row>
    <row r="13" spans="1:29" ht="63.75">
      <c r="A13" s="49">
        <v>33</v>
      </c>
      <c r="B13" s="48" t="s">
        <v>36</v>
      </c>
      <c r="C13" s="48" t="s">
        <v>37</v>
      </c>
      <c r="D13" s="49" t="s">
        <v>4</v>
      </c>
      <c r="E13" s="50">
        <v>205.19</v>
      </c>
      <c r="F13" s="50">
        <v>215.4495</v>
      </c>
      <c r="G13" s="50">
        <v>226.22197500000001</v>
      </c>
      <c r="H13" s="50">
        <v>237.53307375000003</v>
      </c>
      <c r="I13" s="50">
        <v>249.40972743750004</v>
      </c>
      <c r="J13" s="48" t="s">
        <v>38</v>
      </c>
      <c r="K13" s="48"/>
      <c r="L13" s="48"/>
      <c r="M13" s="49" t="s">
        <v>28</v>
      </c>
      <c r="N13" s="49" t="s">
        <v>28</v>
      </c>
      <c r="O13" s="49" t="s">
        <v>28</v>
      </c>
      <c r="P13" s="49" t="s">
        <v>28</v>
      </c>
      <c r="Q13" s="49" t="s">
        <v>28</v>
      </c>
      <c r="R13" s="51">
        <f t="shared" si="1"/>
        <v>0.5</v>
      </c>
      <c r="S13" s="58">
        <f t="shared" ref="S13:W13" si="11">IF($A13&gt;0,HLOOKUP($D13,$S$3:$W$5,3,FALSE)*(1-$R13)*E13*1.21,"")</f>
        <v>3000.8474253449995</v>
      </c>
      <c r="T13" s="59">
        <f t="shared" si="11"/>
        <v>3150.8897966122499</v>
      </c>
      <c r="U13" s="59">
        <f t="shared" si="11"/>
        <v>3308.4342864428622</v>
      </c>
      <c r="V13" s="59">
        <f t="shared" si="11"/>
        <v>3473.8560007650053</v>
      </c>
      <c r="W13" s="59">
        <f t="shared" si="11"/>
        <v>3647.5488008032562</v>
      </c>
      <c r="X13" s="60"/>
      <c r="Y13" s="60"/>
      <c r="Z13" s="60"/>
      <c r="AA13" s="67">
        <f>S13/1.65</f>
        <v>1818.6954092999997</v>
      </c>
      <c r="AC13" s="27">
        <f t="shared" si="10"/>
        <v>1.65</v>
      </c>
    </row>
    <row r="14" spans="1:29" ht="63.75">
      <c r="A14" s="49">
        <v>34</v>
      </c>
      <c r="B14" s="48" t="s">
        <v>39</v>
      </c>
      <c r="C14" s="48" t="s">
        <v>40</v>
      </c>
      <c r="D14" s="49" t="s">
        <v>4</v>
      </c>
      <c r="E14" s="50">
        <v>10790.44</v>
      </c>
      <c r="F14" s="50">
        <v>11329.962000000001</v>
      </c>
      <c r="G14" s="50">
        <v>11896.460100000002</v>
      </c>
      <c r="H14" s="50">
        <v>12491.283105000002</v>
      </c>
      <c r="I14" s="50">
        <v>13115.847260250002</v>
      </c>
      <c r="J14" s="48" t="s">
        <v>41</v>
      </c>
      <c r="K14" s="48"/>
      <c r="L14" s="48"/>
      <c r="M14" s="49" t="s">
        <v>28</v>
      </c>
      <c r="N14" s="49" t="s">
        <v>28</v>
      </c>
      <c r="O14" s="49" t="s">
        <v>28</v>
      </c>
      <c r="P14" s="49" t="s">
        <v>28</v>
      </c>
      <c r="Q14" s="49" t="s">
        <v>28</v>
      </c>
      <c r="R14" s="51">
        <f t="shared" si="1"/>
        <v>0.5</v>
      </c>
      <c r="S14" s="58">
        <f t="shared" ref="S14:W14" si="12">IF($A14&gt;0,HLOOKUP($D14,$S$3:$W$5,3,FALSE)*(1-$R14)*E14*1.21,"")</f>
        <v>157807.22302421997</v>
      </c>
      <c r="T14" s="59">
        <f t="shared" si="12"/>
        <v>165697.58417543099</v>
      </c>
      <c r="U14" s="59">
        <f t="shared" si="12"/>
        <v>173982.46338420257</v>
      </c>
      <c r="V14" s="59">
        <f t="shared" si="12"/>
        <v>182681.58655341269</v>
      </c>
      <c r="W14" s="59">
        <f t="shared" si="12"/>
        <v>191815.66588108332</v>
      </c>
      <c r="X14" s="63">
        <f t="shared" ref="X14:X48" si="13">S14/100</f>
        <v>1578.0722302421998</v>
      </c>
      <c r="Y14" s="64">
        <f t="shared" ref="Y14:Y15" si="14">X14*21</f>
        <v>33139.516835086193</v>
      </c>
      <c r="Z14" s="65">
        <f t="shared" ref="Z14:Z15" si="15">S14+Y14</f>
        <v>190946.73985930617</v>
      </c>
      <c r="AA14" s="66">
        <f t="shared" ref="AA14:AA16" si="16">Z14/2</f>
        <v>95473.369929653083</v>
      </c>
      <c r="AC14" s="27">
        <f t="shared" ref="AC14:AC48" si="17">S14/AA14</f>
        <v>1.6528925619834711</v>
      </c>
    </row>
    <row r="15" spans="1:29" s="32" customFormat="1" ht="140.25">
      <c r="A15" s="68">
        <v>36</v>
      </c>
      <c r="B15" s="69" t="s">
        <v>42</v>
      </c>
      <c r="C15" s="69" t="s">
        <v>43</v>
      </c>
      <c r="D15" s="68" t="s">
        <v>4</v>
      </c>
      <c r="E15" s="70">
        <v>45250</v>
      </c>
      <c r="F15" s="70">
        <v>47285</v>
      </c>
      <c r="G15" s="70">
        <v>49415</v>
      </c>
      <c r="H15" s="70">
        <v>51625</v>
      </c>
      <c r="I15" s="70">
        <v>53950</v>
      </c>
      <c r="J15" s="69" t="s">
        <v>44</v>
      </c>
      <c r="K15" s="69"/>
      <c r="L15" s="69"/>
      <c r="M15" s="68" t="s">
        <v>28</v>
      </c>
      <c r="N15" s="68" t="s">
        <v>28</v>
      </c>
      <c r="O15" s="68" t="s">
        <v>28</v>
      </c>
      <c r="P15" s="68" t="s">
        <v>28</v>
      </c>
      <c r="Q15" s="68" t="s">
        <v>28</v>
      </c>
      <c r="R15" s="71">
        <f t="shared" si="1"/>
        <v>0.5</v>
      </c>
      <c r="S15" s="58">
        <f t="shared" ref="S15:W15" si="18">IF($A15&gt;0,HLOOKUP($D15,$S$3:$W$5,3,FALSE)*(1-$R15)*E15*1.21,"")</f>
        <v>661768.82887499989</v>
      </c>
      <c r="T15" s="55">
        <f t="shared" si="18"/>
        <v>691530.14526749996</v>
      </c>
      <c r="U15" s="55">
        <f t="shared" si="18"/>
        <v>722680.81058249995</v>
      </c>
      <c r="V15" s="55">
        <f t="shared" si="18"/>
        <v>755001.4539374999</v>
      </c>
      <c r="W15" s="55">
        <f t="shared" si="18"/>
        <v>789003.94072499988</v>
      </c>
      <c r="X15" s="54">
        <f t="shared" si="13"/>
        <v>6617.6882887499987</v>
      </c>
      <c r="Y15" s="55">
        <f t="shared" si="14"/>
        <v>138971.45406374996</v>
      </c>
      <c r="Z15" s="72">
        <f t="shared" si="15"/>
        <v>800740.28293874988</v>
      </c>
      <c r="AA15" s="57">
        <f t="shared" si="16"/>
        <v>400370.14146937494</v>
      </c>
      <c r="AC15" s="33">
        <f t="shared" si="17"/>
        <v>1.6528925619834711</v>
      </c>
    </row>
    <row r="16" spans="1:29" s="38" customFormat="1" ht="63.75">
      <c r="A16" s="73">
        <v>39</v>
      </c>
      <c r="B16" s="74" t="s">
        <v>45</v>
      </c>
      <c r="C16" s="75" t="s">
        <v>46</v>
      </c>
      <c r="D16" s="73" t="s">
        <v>5</v>
      </c>
      <c r="E16" s="76">
        <v>2693</v>
      </c>
      <c r="F16" s="76">
        <v>2846</v>
      </c>
      <c r="G16" s="76">
        <v>3011</v>
      </c>
      <c r="H16" s="76">
        <v>3132</v>
      </c>
      <c r="I16" s="76">
        <v>3257</v>
      </c>
      <c r="J16" s="75" t="s">
        <v>47</v>
      </c>
      <c r="K16" s="75"/>
      <c r="L16" s="75"/>
      <c r="M16" s="73" t="s">
        <v>28</v>
      </c>
      <c r="N16" s="73" t="s">
        <v>28</v>
      </c>
      <c r="O16" s="73" t="s">
        <v>28</v>
      </c>
      <c r="P16" s="73" t="s">
        <v>28</v>
      </c>
      <c r="Q16" s="73" t="s">
        <v>28</v>
      </c>
      <c r="R16" s="77">
        <f t="shared" si="1"/>
        <v>0.5</v>
      </c>
      <c r="S16" s="58">
        <f t="shared" ref="S16:W16" si="19">IF($A16&gt;0,HLOOKUP($D16,$S$3:$W$5,3,FALSE)*(1-$R16)*E16*1.21,"")</f>
        <v>50859.950872500005</v>
      </c>
      <c r="T16" s="78">
        <f t="shared" si="19"/>
        <v>53749.506195000009</v>
      </c>
      <c r="U16" s="78">
        <f t="shared" si="19"/>
        <v>56865.693307500012</v>
      </c>
      <c r="V16" s="78">
        <f t="shared" si="19"/>
        <v>59150.897190000003</v>
      </c>
      <c r="W16" s="78">
        <f t="shared" si="19"/>
        <v>61511.645002500001</v>
      </c>
      <c r="X16" s="79"/>
      <c r="Y16" s="79"/>
      <c r="Z16" s="79"/>
      <c r="AA16" s="80">
        <f>S16/1.65</f>
        <v>30824.212650000005</v>
      </c>
      <c r="AC16" s="39">
        <f t="shared" si="17"/>
        <v>1.65</v>
      </c>
    </row>
    <row r="17" spans="1:29" ht="102">
      <c r="A17" s="49">
        <v>44</v>
      </c>
      <c r="B17" s="48" t="s">
        <v>48</v>
      </c>
      <c r="C17" s="48" t="s">
        <v>35</v>
      </c>
      <c r="D17" s="49" t="s">
        <v>3</v>
      </c>
      <c r="E17" s="50">
        <v>5600</v>
      </c>
      <c r="F17" s="50">
        <v>5600</v>
      </c>
      <c r="G17" s="50">
        <v>5600</v>
      </c>
      <c r="H17" s="50">
        <v>5600</v>
      </c>
      <c r="I17" s="50">
        <v>5600</v>
      </c>
      <c r="J17" s="48" t="s">
        <v>49</v>
      </c>
      <c r="K17" s="48"/>
      <c r="L17" s="48"/>
      <c r="M17" s="49" t="s">
        <v>28</v>
      </c>
      <c r="N17" s="49" t="s">
        <v>28</v>
      </c>
      <c r="O17" s="49" t="s">
        <v>28</v>
      </c>
      <c r="P17" s="49" t="s">
        <v>28</v>
      </c>
      <c r="Q17" s="49" t="s">
        <v>28</v>
      </c>
      <c r="R17" s="51">
        <f t="shared" si="1"/>
        <v>0.5</v>
      </c>
      <c r="S17" s="58">
        <f t="shared" ref="S17:W17" si="20">IF($A17&gt;0,HLOOKUP($D17,$S$3:$W$5,3,FALSE)*(1-$R17)*E17*1.21,"")</f>
        <v>93403.094400000016</v>
      </c>
      <c r="T17" s="59">
        <f t="shared" si="20"/>
        <v>93403.094400000016</v>
      </c>
      <c r="U17" s="59">
        <f t="shared" si="20"/>
        <v>93403.094400000016</v>
      </c>
      <c r="V17" s="59">
        <f t="shared" si="20"/>
        <v>93403.094400000016</v>
      </c>
      <c r="W17" s="59">
        <f t="shared" si="20"/>
        <v>93403.094400000016</v>
      </c>
      <c r="X17" s="63">
        <f t="shared" ref="X17:X48" si="21">S17/100</f>
        <v>934.0309440000002</v>
      </c>
      <c r="Y17" s="64">
        <f t="shared" ref="Y17:Y18" si="22">X17*21</f>
        <v>19614.649824000004</v>
      </c>
      <c r="Z17" s="65">
        <f t="shared" ref="Z17:Z18" si="23">S17+Y17</f>
        <v>113017.74422400002</v>
      </c>
      <c r="AA17" s="66">
        <f t="shared" ref="AA17:AA18" si="24">Z17/2</f>
        <v>56508.872112000012</v>
      </c>
      <c r="AC17" s="27">
        <f t="shared" ref="AC17:AC48" si="25">S17/AA17</f>
        <v>1.6528925619834711</v>
      </c>
    </row>
    <row r="18" spans="1:29" ht="409.5">
      <c r="A18" s="49">
        <v>57</v>
      </c>
      <c r="B18" s="48" t="s">
        <v>50</v>
      </c>
      <c r="C18" s="48" t="s">
        <v>51</v>
      </c>
      <c r="D18" s="49" t="s">
        <v>5</v>
      </c>
      <c r="E18" s="50">
        <v>50812.3</v>
      </c>
      <c r="F18" s="50"/>
      <c r="G18" s="50"/>
      <c r="H18" s="50"/>
      <c r="I18" s="50"/>
      <c r="J18" s="48" t="s">
        <v>52</v>
      </c>
      <c r="K18" s="48"/>
      <c r="L18" s="48"/>
      <c r="M18" s="49" t="s">
        <v>28</v>
      </c>
      <c r="N18" s="49" t="s">
        <v>28</v>
      </c>
      <c r="O18" s="49" t="s">
        <v>28</v>
      </c>
      <c r="P18" s="49" t="s">
        <v>28</v>
      </c>
      <c r="Q18" s="49" t="s">
        <v>28</v>
      </c>
      <c r="R18" s="51">
        <f t="shared" si="1"/>
        <v>0.5</v>
      </c>
      <c r="S18" s="58">
        <f t="shared" ref="S18:W18" si="26">IF($A18&gt;0,HLOOKUP($D18,$S$3:$W$5,3,FALSE)*(1-$R18)*E18*1.21,"")</f>
        <v>959640.20858475007</v>
      </c>
      <c r="T18" s="59">
        <f t="shared" si="26"/>
        <v>0</v>
      </c>
      <c r="U18" s="59">
        <f t="shared" si="26"/>
        <v>0</v>
      </c>
      <c r="V18" s="59">
        <f t="shared" si="26"/>
        <v>0</v>
      </c>
      <c r="W18" s="59">
        <f t="shared" si="26"/>
        <v>0</v>
      </c>
      <c r="X18" s="54">
        <f t="shared" si="21"/>
        <v>9596.4020858475014</v>
      </c>
      <c r="Y18" s="55">
        <f t="shared" si="22"/>
        <v>201524.44380279753</v>
      </c>
      <c r="Z18" s="56">
        <f t="shared" si="23"/>
        <v>1161164.6523875475</v>
      </c>
      <c r="AA18" s="57">
        <f t="shared" si="24"/>
        <v>580582.32619377377</v>
      </c>
      <c r="AC18" s="27">
        <f t="shared" si="25"/>
        <v>1.6528925619834711</v>
      </c>
    </row>
    <row r="19" spans="1:29" ht="38.25">
      <c r="A19" s="81">
        <v>60</v>
      </c>
      <c r="B19" s="48" t="s">
        <v>53</v>
      </c>
      <c r="C19" s="48" t="s">
        <v>51</v>
      </c>
      <c r="D19" s="49" t="s">
        <v>5</v>
      </c>
      <c r="E19" s="50">
        <v>11966.94</v>
      </c>
      <c r="F19" s="50">
        <v>12804.625800000002</v>
      </c>
      <c r="G19" s="50">
        <v>13700.949606000002</v>
      </c>
      <c r="H19" s="50">
        <v>14660.016078420003</v>
      </c>
      <c r="I19" s="50">
        <v>15686.217203909404</v>
      </c>
      <c r="J19" s="48"/>
      <c r="K19" s="48"/>
      <c r="L19" s="48"/>
      <c r="M19" s="49" t="s">
        <v>28</v>
      </c>
      <c r="N19" s="49" t="s">
        <v>28</v>
      </c>
      <c r="O19" s="49" t="s">
        <v>28</v>
      </c>
      <c r="P19" s="49" t="s">
        <v>28</v>
      </c>
      <c r="Q19" s="49" t="s">
        <v>28</v>
      </c>
      <c r="R19" s="51">
        <f t="shared" si="1"/>
        <v>0.5</v>
      </c>
      <c r="S19" s="58">
        <f t="shared" ref="S19:W19" si="27">IF($A19&gt;0,HLOOKUP($D19,$S$3:$W$5,3,FALSE)*(1-$R19)*E19*1.21,"")</f>
        <v>226007.41941855004</v>
      </c>
      <c r="T19" s="59">
        <f t="shared" si="27"/>
        <v>241827.93877784855</v>
      </c>
      <c r="U19" s="59">
        <f t="shared" si="27"/>
        <v>258755.89449229796</v>
      </c>
      <c r="V19" s="59">
        <f t="shared" si="27"/>
        <v>276868.80710675882</v>
      </c>
      <c r="W19" s="59">
        <f t="shared" si="27"/>
        <v>296249.62360423198</v>
      </c>
      <c r="X19" s="60"/>
      <c r="Y19" s="60"/>
      <c r="Z19" s="60"/>
      <c r="AA19" s="61"/>
    </row>
    <row r="20" spans="1:29" s="22" customFormat="1" ht="38.25">
      <c r="A20" s="82">
        <v>75</v>
      </c>
      <c r="B20" s="108" t="s">
        <v>54</v>
      </c>
      <c r="C20" s="83" t="s">
        <v>35</v>
      </c>
      <c r="D20" s="82" t="s">
        <v>3</v>
      </c>
      <c r="E20" s="84">
        <v>10757.98</v>
      </c>
      <c r="F20" s="84">
        <v>11349.67</v>
      </c>
      <c r="G20" s="84">
        <v>11973.9</v>
      </c>
      <c r="H20" s="84">
        <v>12871.94</v>
      </c>
      <c r="I20" s="84">
        <v>13837.34</v>
      </c>
      <c r="J20" s="83"/>
      <c r="K20" s="83"/>
      <c r="L20" s="83" t="s">
        <v>55</v>
      </c>
      <c r="M20" s="82" t="s">
        <v>56</v>
      </c>
      <c r="N20" s="82" t="s">
        <v>56</v>
      </c>
      <c r="O20" s="82" t="s">
        <v>56</v>
      </c>
      <c r="P20" s="82" t="s">
        <v>56</v>
      </c>
      <c r="Q20" s="82" t="s">
        <v>56</v>
      </c>
      <c r="R20" s="85">
        <f t="shared" si="1"/>
        <v>0.5</v>
      </c>
      <c r="S20" s="107">
        <f t="shared" ref="S20:W20" si="28">IF($A20&gt;0,HLOOKUP($D20,$S$3:$W$5,3,FALSE)*(1-$R20)*E20*1.21,"")</f>
        <v>179433.68240952</v>
      </c>
      <c r="T20" s="58">
        <f t="shared" si="28"/>
        <v>189302.55328908001</v>
      </c>
      <c r="U20" s="58">
        <f t="shared" si="28"/>
        <v>199714.16286360004</v>
      </c>
      <c r="V20" s="58">
        <f t="shared" si="28"/>
        <v>214692.68338056002</v>
      </c>
      <c r="W20" s="58">
        <f t="shared" si="28"/>
        <v>230794.70969016003</v>
      </c>
      <c r="X20" s="86">
        <f t="shared" ref="X20:X48" si="29">S20/100</f>
        <v>1794.3368240952</v>
      </c>
      <c r="Y20" s="87">
        <f t="shared" ref="Y20:Y21" si="30">X20*21</f>
        <v>37681.073305999198</v>
      </c>
      <c r="Z20" s="66">
        <f t="shared" ref="Z20:Z21" si="31">S20+Y20</f>
        <v>217114.75571551919</v>
      </c>
      <c r="AA20" s="66">
        <f t="shared" ref="AA20:AA21" si="32">Z20/2</f>
        <v>108557.37785775959</v>
      </c>
      <c r="AC20" s="31">
        <f t="shared" ref="AC20:AC48" si="33">S20/AA20</f>
        <v>1.6528925619834711</v>
      </c>
    </row>
    <row r="21" spans="1:29" s="22" customFormat="1" ht="140.25">
      <c r="A21" s="82">
        <v>79</v>
      </c>
      <c r="B21" s="83" t="s">
        <v>57</v>
      </c>
      <c r="C21" s="83" t="s">
        <v>58</v>
      </c>
      <c r="D21" s="82"/>
      <c r="E21" s="84"/>
      <c r="F21" s="84"/>
      <c r="G21" s="84"/>
      <c r="H21" s="84"/>
      <c r="I21" s="84"/>
      <c r="J21" s="83" t="s">
        <v>59</v>
      </c>
      <c r="K21" s="83"/>
      <c r="L21" s="83" t="s">
        <v>60</v>
      </c>
      <c r="M21" s="82" t="s">
        <v>56</v>
      </c>
      <c r="N21" s="82" t="s">
        <v>56</v>
      </c>
      <c r="O21" s="82" t="s">
        <v>56</v>
      </c>
      <c r="P21" s="82" t="s">
        <v>56</v>
      </c>
      <c r="Q21" s="82" t="s">
        <v>56</v>
      </c>
      <c r="R21" s="85">
        <f t="shared" si="1"/>
        <v>0.5</v>
      </c>
      <c r="S21" s="58" t="e">
        <f t="shared" ref="S21:W21" si="34">IF($A21&gt;0,HLOOKUP($D21,$S$3:$W$5,3,FALSE)*(1-$R21)*E21*1.21,"")</f>
        <v>#N/A</v>
      </c>
      <c r="T21" s="58" t="e">
        <f t="shared" si="34"/>
        <v>#N/A</v>
      </c>
      <c r="U21" s="58" t="e">
        <f t="shared" si="34"/>
        <v>#N/A</v>
      </c>
      <c r="V21" s="58" t="e">
        <f t="shared" si="34"/>
        <v>#N/A</v>
      </c>
      <c r="W21" s="58" t="e">
        <f t="shared" si="34"/>
        <v>#N/A</v>
      </c>
      <c r="X21" s="88" t="e">
        <f t="shared" si="29"/>
        <v>#N/A</v>
      </c>
      <c r="Y21" s="58" t="e">
        <f t="shared" si="30"/>
        <v>#N/A</v>
      </c>
      <c r="Z21" s="89" t="e">
        <f t="shared" si="31"/>
        <v>#N/A</v>
      </c>
      <c r="AA21" s="57" t="e">
        <f t="shared" si="32"/>
        <v>#N/A</v>
      </c>
      <c r="AC21" s="31" t="e">
        <f t="shared" si="33"/>
        <v>#N/A</v>
      </c>
    </row>
    <row r="22" spans="1:29" s="37" customFormat="1" ht="140.25">
      <c r="A22" s="90">
        <v>80</v>
      </c>
      <c r="B22" s="91" t="s">
        <v>61</v>
      </c>
      <c r="C22" s="91" t="s">
        <v>58</v>
      </c>
      <c r="D22" s="90"/>
      <c r="E22" s="92"/>
      <c r="F22" s="92"/>
      <c r="G22" s="92"/>
      <c r="H22" s="92"/>
      <c r="I22" s="92"/>
      <c r="J22" s="91" t="s">
        <v>59</v>
      </c>
      <c r="K22" s="91"/>
      <c r="L22" s="91"/>
      <c r="M22" s="90" t="s">
        <v>28</v>
      </c>
      <c r="N22" s="90" t="s">
        <v>28</v>
      </c>
      <c r="O22" s="90" t="s">
        <v>28</v>
      </c>
      <c r="P22" s="90" t="s">
        <v>28</v>
      </c>
      <c r="Q22" s="90" t="s">
        <v>28</v>
      </c>
      <c r="R22" s="93">
        <f t="shared" si="1"/>
        <v>0.5</v>
      </c>
      <c r="S22" s="94" t="e">
        <f t="shared" ref="S22:W22" si="35">IF($A22&gt;0,HLOOKUP($D22,$S$3:$W$5,3,FALSE)*(1-$R22)*E22*1.21,"")</f>
        <v>#N/A</v>
      </c>
      <c r="T22" s="94" t="e">
        <f t="shared" si="35"/>
        <v>#N/A</v>
      </c>
      <c r="U22" s="94" t="e">
        <f t="shared" si="35"/>
        <v>#N/A</v>
      </c>
      <c r="V22" s="94" t="e">
        <f t="shared" si="35"/>
        <v>#N/A</v>
      </c>
      <c r="W22" s="94" t="e">
        <f t="shared" si="35"/>
        <v>#N/A</v>
      </c>
      <c r="X22" s="95"/>
      <c r="Y22" s="95"/>
      <c r="Z22" s="95"/>
      <c r="AA22" s="95"/>
    </row>
    <row r="23" spans="1:29" ht="127.5">
      <c r="A23" s="49">
        <v>81</v>
      </c>
      <c r="B23" s="48" t="s">
        <v>62</v>
      </c>
      <c r="C23" s="48" t="s">
        <v>63</v>
      </c>
      <c r="D23" s="49" t="s">
        <v>3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48" t="s">
        <v>64</v>
      </c>
      <c r="K23" s="48"/>
      <c r="L23" s="48"/>
      <c r="M23" s="49" t="s">
        <v>28</v>
      </c>
      <c r="N23" s="49" t="s">
        <v>28</v>
      </c>
      <c r="O23" s="49" t="s">
        <v>28</v>
      </c>
      <c r="P23" s="49" t="s">
        <v>28</v>
      </c>
      <c r="Q23" s="49" t="s">
        <v>28</v>
      </c>
      <c r="R23" s="51">
        <f t="shared" si="1"/>
        <v>0.5</v>
      </c>
      <c r="S23" s="58">
        <f t="shared" ref="S23:W23" si="36">IF($A23&gt;0,HLOOKUP($D23,$S$3:$W$5,3,FALSE)*(1-$R23)*E23*1.21,"")</f>
        <v>0</v>
      </c>
      <c r="T23" s="59">
        <f t="shared" si="36"/>
        <v>0</v>
      </c>
      <c r="U23" s="59">
        <f t="shared" si="36"/>
        <v>0</v>
      </c>
      <c r="V23" s="59">
        <f t="shared" si="36"/>
        <v>0</v>
      </c>
      <c r="W23" s="59">
        <f t="shared" si="36"/>
        <v>0</v>
      </c>
      <c r="X23" s="63">
        <f t="shared" ref="X23:X48" si="37">S23/100</f>
        <v>0</v>
      </c>
      <c r="Y23" s="64">
        <f t="shared" ref="Y23:Y24" si="38">X23*21</f>
        <v>0</v>
      </c>
      <c r="Z23" s="65">
        <f t="shared" ref="Z23:Z24" si="39">S23+Y23</f>
        <v>0</v>
      </c>
      <c r="AA23" s="66">
        <f t="shared" ref="AA23:AA24" si="40">Z23/2</f>
        <v>0</v>
      </c>
      <c r="AC23" s="27" t="e">
        <f t="shared" ref="AC23:AC48" si="41">S23/AA23</f>
        <v>#DIV/0!</v>
      </c>
    </row>
    <row r="24" spans="1:29" ht="38.25">
      <c r="A24" s="49">
        <v>91</v>
      </c>
      <c r="B24" s="48" t="s">
        <v>65</v>
      </c>
      <c r="C24" s="48" t="s">
        <v>66</v>
      </c>
      <c r="D24" s="49" t="s">
        <v>3</v>
      </c>
      <c r="E24" s="50">
        <v>19901.75</v>
      </c>
      <c r="F24" s="50">
        <v>20896.837500000001</v>
      </c>
      <c r="G24" s="50">
        <v>21941.679375000003</v>
      </c>
      <c r="H24" s="50">
        <v>23038.763343750004</v>
      </c>
      <c r="I24" s="50">
        <v>24190.701510937506</v>
      </c>
      <c r="J24" s="48"/>
      <c r="K24" s="48"/>
      <c r="L24" s="48"/>
      <c r="M24" s="49" t="s">
        <v>28</v>
      </c>
      <c r="N24" s="49" t="s">
        <v>28</v>
      </c>
      <c r="O24" s="49" t="s">
        <v>28</v>
      </c>
      <c r="P24" s="49" t="s">
        <v>28</v>
      </c>
      <c r="Q24" s="49" t="s">
        <v>28</v>
      </c>
      <c r="R24" s="51">
        <f t="shared" si="1"/>
        <v>0.5</v>
      </c>
      <c r="S24" s="58">
        <f t="shared" ref="S24:W24" si="42">IF($A24&gt;0,HLOOKUP($D24,$S$3:$W$5,3,FALSE)*(1-$R24)*E24*1.21,"")</f>
        <v>331943.75606699998</v>
      </c>
      <c r="T24" s="59">
        <f t="shared" si="42"/>
        <v>348540.94387035008</v>
      </c>
      <c r="U24" s="59">
        <f t="shared" si="42"/>
        <v>365967.99106386758</v>
      </c>
      <c r="V24" s="59">
        <f t="shared" si="42"/>
        <v>384266.39061706094</v>
      </c>
      <c r="W24" s="59">
        <f t="shared" si="42"/>
        <v>403479.71014791401</v>
      </c>
      <c r="X24" s="54">
        <f t="shared" si="37"/>
        <v>3319.4375606699996</v>
      </c>
      <c r="Y24" s="55">
        <f t="shared" si="38"/>
        <v>69708.188774069989</v>
      </c>
      <c r="Z24" s="56">
        <f t="shared" si="39"/>
        <v>401651.94484106998</v>
      </c>
      <c r="AA24" s="57">
        <f t="shared" si="40"/>
        <v>200825.97242053499</v>
      </c>
      <c r="AC24" s="27">
        <f t="shared" si="41"/>
        <v>1.6528925619834711</v>
      </c>
    </row>
    <row r="25" spans="1:29" ht="51">
      <c r="A25" s="49">
        <v>98</v>
      </c>
      <c r="B25" s="48" t="s">
        <v>67</v>
      </c>
      <c r="C25" s="48" t="s">
        <v>51</v>
      </c>
      <c r="D25" s="49" t="s">
        <v>5</v>
      </c>
      <c r="E25" s="50">
        <v>888.03</v>
      </c>
      <c r="F25" s="50">
        <v>927.99</v>
      </c>
      <c r="G25" s="50">
        <v>969.75</v>
      </c>
      <c r="H25" s="50">
        <v>1013.39</v>
      </c>
      <c r="I25" s="50">
        <v>1058.99</v>
      </c>
      <c r="J25" s="48" t="s">
        <v>68</v>
      </c>
      <c r="K25" s="48"/>
      <c r="L25" s="48"/>
      <c r="M25" s="49" t="s">
        <v>28</v>
      </c>
      <c r="N25" s="49" t="s">
        <v>28</v>
      </c>
      <c r="O25" s="49" t="s">
        <v>28</v>
      </c>
      <c r="P25" s="49" t="s">
        <v>28</v>
      </c>
      <c r="Q25" s="49" t="s">
        <v>28</v>
      </c>
      <c r="R25" s="51">
        <f t="shared" si="1"/>
        <v>0.5</v>
      </c>
      <c r="S25" s="58">
        <f t="shared" ref="S25:W25" si="43">IF($A25&gt;0,HLOOKUP($D25,$S$3:$W$5,3,FALSE)*(1-$R25)*E25*1.21,"")</f>
        <v>16771.319039475002</v>
      </c>
      <c r="T25" s="59">
        <f t="shared" si="43"/>
        <v>17526.002900175001</v>
      </c>
      <c r="U25" s="59">
        <f t="shared" si="43"/>
        <v>18314.681529375001</v>
      </c>
      <c r="V25" s="59">
        <f t="shared" si="43"/>
        <v>19138.865805675003</v>
      </c>
      <c r="W25" s="59">
        <f t="shared" si="43"/>
        <v>20000.066607675002</v>
      </c>
      <c r="X25" s="60"/>
      <c r="Y25" s="60"/>
      <c r="Z25" s="60"/>
      <c r="AA25" s="61"/>
    </row>
    <row r="26" spans="1:29" ht="204">
      <c r="A26" s="49">
        <v>101</v>
      </c>
      <c r="B26" s="48" t="s">
        <v>69</v>
      </c>
      <c r="C26" s="48" t="s">
        <v>51</v>
      </c>
      <c r="D26" s="49" t="s">
        <v>5</v>
      </c>
      <c r="E26" s="50">
        <v>620.1</v>
      </c>
      <c r="F26" s="50">
        <v>648</v>
      </c>
      <c r="G26" s="50">
        <v>673.92</v>
      </c>
      <c r="H26" s="50">
        <v>700.88</v>
      </c>
      <c r="I26" s="50">
        <v>728.92</v>
      </c>
      <c r="J26" s="48" t="s">
        <v>70</v>
      </c>
      <c r="K26" s="48"/>
      <c r="L26" s="48"/>
      <c r="M26" s="49" t="s">
        <v>28</v>
      </c>
      <c r="N26" s="49" t="s">
        <v>28</v>
      </c>
      <c r="O26" s="49" t="s">
        <v>28</v>
      </c>
      <c r="P26" s="49" t="s">
        <v>28</v>
      </c>
      <c r="Q26" s="49" t="s">
        <v>28</v>
      </c>
      <c r="R26" s="51">
        <f t="shared" si="1"/>
        <v>0.5</v>
      </c>
      <c r="S26" s="58">
        <f t="shared" ref="S26:W26" si="44">IF($A26&gt;0,HLOOKUP($D26,$S$3:$W$5,3,FALSE)*(1-$R26)*E26*1.21,"")</f>
        <v>11711.197748250002</v>
      </c>
      <c r="T26" s="59">
        <f t="shared" si="44"/>
        <v>12238.11666</v>
      </c>
      <c r="U26" s="59">
        <f t="shared" si="44"/>
        <v>12727.6413264</v>
      </c>
      <c r="V26" s="59">
        <f t="shared" si="44"/>
        <v>13236.8074146</v>
      </c>
      <c r="W26" s="59">
        <f t="shared" si="44"/>
        <v>13766.3703639</v>
      </c>
      <c r="X26" s="63">
        <f t="shared" ref="X26:X48" si="45">S26/100</f>
        <v>117.11197748250002</v>
      </c>
      <c r="Y26" s="64">
        <f t="shared" ref="Y26:Y27" si="46">X26*21</f>
        <v>2459.3515271325005</v>
      </c>
      <c r="Z26" s="65">
        <f t="shared" ref="Z26:Z27" si="47">S26+Y26</f>
        <v>14170.549275382502</v>
      </c>
      <c r="AA26" s="66">
        <f t="shared" ref="AA26:AA27" si="48">Z26/2</f>
        <v>7085.274637691251</v>
      </c>
      <c r="AC26" s="27">
        <f t="shared" ref="AC26:AC48" si="49">S26/AA26</f>
        <v>1.6528925619834711</v>
      </c>
    </row>
    <row r="27" spans="1:29" ht="38.25">
      <c r="A27" s="49">
        <v>115</v>
      </c>
      <c r="B27" s="48" t="s">
        <v>71</v>
      </c>
      <c r="C27" s="48" t="s">
        <v>72</v>
      </c>
      <c r="D27" s="49" t="s">
        <v>4</v>
      </c>
      <c r="E27" s="50">
        <v>11424</v>
      </c>
      <c r="F27" s="50">
        <v>11995.2</v>
      </c>
      <c r="G27" s="50">
        <v>12594.960000000001</v>
      </c>
      <c r="H27" s="50">
        <v>13224.708000000002</v>
      </c>
      <c r="I27" s="50">
        <v>13885.943400000004</v>
      </c>
      <c r="J27" s="48"/>
      <c r="K27" s="48"/>
      <c r="L27" s="48"/>
      <c r="M27" s="49" t="s">
        <v>28</v>
      </c>
      <c r="N27" s="49" t="s">
        <v>28</v>
      </c>
      <c r="O27" s="49" t="s">
        <v>28</v>
      </c>
      <c r="P27" s="49" t="s">
        <v>28</v>
      </c>
      <c r="Q27" s="49" t="s">
        <v>28</v>
      </c>
      <c r="R27" s="51">
        <f t="shared" si="1"/>
        <v>0.5</v>
      </c>
      <c r="S27" s="58">
        <f t="shared" ref="S27:W27" si="50">IF($A27&gt;0,HLOOKUP($D27,$S$3:$W$5,3,FALSE)*(1-$R27)*E27*1.21,"")</f>
        <v>167072.86411199998</v>
      </c>
      <c r="T27" s="59">
        <f t="shared" si="50"/>
        <v>175426.50731759999</v>
      </c>
      <c r="U27" s="59">
        <f t="shared" si="50"/>
        <v>184197.83268347997</v>
      </c>
      <c r="V27" s="59">
        <f t="shared" si="50"/>
        <v>193407.72431765401</v>
      </c>
      <c r="W27" s="59">
        <f t="shared" si="50"/>
        <v>203078.1105335367</v>
      </c>
      <c r="X27" s="54">
        <f t="shared" si="45"/>
        <v>1670.7286411199998</v>
      </c>
      <c r="Y27" s="55">
        <f t="shared" si="46"/>
        <v>35085.301463519994</v>
      </c>
      <c r="Z27" s="56">
        <f t="shared" si="47"/>
        <v>202158.16557551996</v>
      </c>
      <c r="AA27" s="57">
        <f t="shared" si="48"/>
        <v>101079.08278775998</v>
      </c>
      <c r="AC27" s="27">
        <f t="shared" si="49"/>
        <v>1.6528925619834711</v>
      </c>
    </row>
    <row r="28" spans="1:29" ht="38.25">
      <c r="A28" s="49">
        <v>119</v>
      </c>
      <c r="B28" s="48" t="s">
        <v>73</v>
      </c>
      <c r="C28" s="48" t="s">
        <v>66</v>
      </c>
      <c r="D28" s="49" t="s">
        <v>3</v>
      </c>
      <c r="E28" s="50">
        <v>16901.75</v>
      </c>
      <c r="F28" s="50">
        <v>17746.837500000001</v>
      </c>
      <c r="G28" s="50">
        <v>18634.179375000003</v>
      </c>
      <c r="H28" s="50">
        <v>19565.888343750004</v>
      </c>
      <c r="I28" s="50">
        <v>20544.182760937507</v>
      </c>
      <c r="J28" s="48"/>
      <c r="K28" s="48"/>
      <c r="L28" s="48"/>
      <c r="M28" s="49" t="s">
        <v>28</v>
      </c>
      <c r="N28" s="49" t="s">
        <v>28</v>
      </c>
      <c r="O28" s="49" t="s">
        <v>28</v>
      </c>
      <c r="P28" s="49" t="s">
        <v>28</v>
      </c>
      <c r="Q28" s="49" t="s">
        <v>28</v>
      </c>
      <c r="R28" s="51">
        <f t="shared" si="1"/>
        <v>0.5</v>
      </c>
      <c r="S28" s="58">
        <f t="shared" ref="S28:W28" si="51">IF($A28&gt;0,HLOOKUP($D28,$S$3:$W$5,3,FALSE)*(1-$R28)*E28*1.21,"")</f>
        <v>281906.38406700001</v>
      </c>
      <c r="T28" s="59">
        <f t="shared" si="51"/>
        <v>296001.70327035006</v>
      </c>
      <c r="U28" s="59">
        <f t="shared" si="51"/>
        <v>310801.78843386756</v>
      </c>
      <c r="V28" s="59">
        <f t="shared" si="51"/>
        <v>326341.87785556098</v>
      </c>
      <c r="W28" s="59">
        <f t="shared" si="51"/>
        <v>342658.97174833907</v>
      </c>
      <c r="X28" s="60"/>
      <c r="Y28" s="60"/>
      <c r="Z28" s="60"/>
      <c r="AA28" s="61"/>
    </row>
    <row r="29" spans="1:29" ht="38.25">
      <c r="A29" s="49">
        <v>125</v>
      </c>
      <c r="B29" s="48" t="s">
        <v>74</v>
      </c>
      <c r="C29" s="48" t="s">
        <v>75</v>
      </c>
      <c r="D29" s="49" t="s">
        <v>4</v>
      </c>
      <c r="E29" s="50">
        <v>3482</v>
      </c>
      <c r="F29" s="50">
        <v>3656</v>
      </c>
      <c r="G29" s="50">
        <v>3839</v>
      </c>
      <c r="H29" s="50">
        <v>4031</v>
      </c>
      <c r="I29" s="50">
        <v>4233</v>
      </c>
      <c r="J29" s="48"/>
      <c r="K29" s="48"/>
      <c r="L29" s="48"/>
      <c r="M29" s="49" t="s">
        <v>28</v>
      </c>
      <c r="N29" s="49" t="s">
        <v>28</v>
      </c>
      <c r="O29" s="49" t="s">
        <v>28</v>
      </c>
      <c r="P29" s="49" t="s">
        <v>28</v>
      </c>
      <c r="Q29" s="49" t="s">
        <v>28</v>
      </c>
      <c r="R29" s="51">
        <f t="shared" si="1"/>
        <v>0.5</v>
      </c>
      <c r="S29" s="58">
        <f t="shared" ref="S29:W29" si="52">IF($A29&gt;0,HLOOKUP($D29,$S$3:$W$5,3,FALSE)*(1-$R29)*E29*1.21,"")</f>
        <v>50923.294190999994</v>
      </c>
      <c r="T29" s="59">
        <f t="shared" si="52"/>
        <v>53467.996427999991</v>
      </c>
      <c r="U29" s="59">
        <f t="shared" si="52"/>
        <v>56144.3211945</v>
      </c>
      <c r="V29" s="59">
        <f t="shared" si="52"/>
        <v>58952.268490499991</v>
      </c>
      <c r="W29" s="59">
        <f t="shared" si="52"/>
        <v>61906.463041499992</v>
      </c>
      <c r="X29" s="63">
        <f t="shared" ref="X29:X48" si="53">S29/100</f>
        <v>509.23294190999991</v>
      </c>
      <c r="Y29" s="64">
        <f t="shared" ref="Y29:Y30" si="54">X29*21</f>
        <v>10693.891780109998</v>
      </c>
      <c r="Z29" s="65">
        <f t="shared" ref="Z29:Z30" si="55">S29+Y29</f>
        <v>61617.18597110999</v>
      </c>
      <c r="AA29" s="66">
        <f t="shared" ref="AA29:AA30" si="56">Z29/2</f>
        <v>30808.592985554995</v>
      </c>
      <c r="AC29" s="27">
        <f t="shared" ref="AC29:AC48" si="57">S29/AA29</f>
        <v>1.6528925619834711</v>
      </c>
    </row>
    <row r="30" spans="1:29" ht="38.25">
      <c r="A30" s="49">
        <v>127</v>
      </c>
      <c r="B30" s="48" t="s">
        <v>76</v>
      </c>
      <c r="C30" s="48" t="s">
        <v>72</v>
      </c>
      <c r="D30" s="49" t="s">
        <v>4</v>
      </c>
      <c r="E30" s="50">
        <v>4165</v>
      </c>
      <c r="F30" s="50">
        <v>4373.25</v>
      </c>
      <c r="G30" s="50">
        <v>4591.9125000000004</v>
      </c>
      <c r="H30" s="50">
        <v>4821.5081250000003</v>
      </c>
      <c r="I30" s="50">
        <v>5062.5835312500003</v>
      </c>
      <c r="J30" s="48"/>
      <c r="K30" s="48"/>
      <c r="L30" s="48"/>
      <c r="M30" s="49" t="s">
        <v>28</v>
      </c>
      <c r="N30" s="49" t="s">
        <v>28</v>
      </c>
      <c r="O30" s="49" t="s">
        <v>28</v>
      </c>
      <c r="P30" s="49" t="s">
        <v>28</v>
      </c>
      <c r="Q30" s="49" t="s">
        <v>28</v>
      </c>
      <c r="R30" s="51">
        <f t="shared" si="1"/>
        <v>0.5</v>
      </c>
      <c r="S30" s="58">
        <f t="shared" ref="S30:W30" si="58">IF($A30&gt;0,HLOOKUP($D30,$S$3:$W$5,3,FALSE)*(1-$R30)*E30*1.21,"")</f>
        <v>60911.981707499996</v>
      </c>
      <c r="T30" s="59">
        <f t="shared" si="58"/>
        <v>63957.580792874993</v>
      </c>
      <c r="U30" s="59">
        <f t="shared" si="58"/>
        <v>67155.45983251874</v>
      </c>
      <c r="V30" s="59">
        <f t="shared" si="58"/>
        <v>70513.232824144681</v>
      </c>
      <c r="W30" s="59">
        <f t="shared" si="58"/>
        <v>74038.894465351914</v>
      </c>
      <c r="X30" s="54">
        <f t="shared" si="53"/>
        <v>609.1198170749999</v>
      </c>
      <c r="Y30" s="55">
        <f t="shared" si="54"/>
        <v>12791.516158574997</v>
      </c>
      <c r="Z30" s="56">
        <f t="shared" si="55"/>
        <v>73703.497866074991</v>
      </c>
      <c r="AA30" s="57">
        <f t="shared" si="56"/>
        <v>36851.748933037496</v>
      </c>
      <c r="AC30" s="27">
        <f t="shared" si="57"/>
        <v>1.6528925619834711</v>
      </c>
    </row>
    <row r="31" spans="1:29" ht="76.5">
      <c r="A31" s="49">
        <v>128</v>
      </c>
      <c r="B31" s="48" t="s">
        <v>77</v>
      </c>
      <c r="C31" s="48" t="s">
        <v>78</v>
      </c>
      <c r="D31" s="49" t="s">
        <v>4</v>
      </c>
      <c r="E31" s="50">
        <v>11468</v>
      </c>
      <c r="F31" s="50">
        <v>12041.4</v>
      </c>
      <c r="G31" s="50">
        <v>12643.47</v>
      </c>
      <c r="H31" s="50">
        <v>13275.6435</v>
      </c>
      <c r="I31" s="50">
        <v>13939.425675</v>
      </c>
      <c r="J31" s="48" t="s">
        <v>79</v>
      </c>
      <c r="K31" s="48"/>
      <c r="L31" s="48"/>
      <c r="M31" s="49" t="s">
        <v>28</v>
      </c>
      <c r="N31" s="49" t="s">
        <v>28</v>
      </c>
      <c r="O31" s="49" t="s">
        <v>28</v>
      </c>
      <c r="P31" s="49" t="s">
        <v>28</v>
      </c>
      <c r="Q31" s="49" t="s">
        <v>28</v>
      </c>
      <c r="R31" s="51">
        <f t="shared" si="1"/>
        <v>0.5</v>
      </c>
      <c r="S31" s="58">
        <f t="shared" ref="S31:W31" si="59">IF($A31&gt;0,HLOOKUP($D31,$S$3:$W$5,3,FALSE)*(1-$R31)*E31*1.21,"")</f>
        <v>167716.35203399998</v>
      </c>
      <c r="T31" s="59">
        <f t="shared" si="59"/>
        <v>176102.16963569997</v>
      </c>
      <c r="U31" s="59">
        <f t="shared" si="59"/>
        <v>184907.27811748497</v>
      </c>
      <c r="V31" s="59">
        <f t="shared" si="59"/>
        <v>194152.64202335922</v>
      </c>
      <c r="W31" s="59">
        <f t="shared" si="59"/>
        <v>203860.2741245272</v>
      </c>
      <c r="X31" s="60"/>
      <c r="Y31" s="60"/>
      <c r="Z31" s="60"/>
      <c r="AA31" s="57">
        <f>S31/1.65</f>
        <v>101646.27395999999</v>
      </c>
      <c r="AC31" s="27">
        <f t="shared" si="57"/>
        <v>1.65</v>
      </c>
    </row>
    <row r="32" spans="1:29" s="34" customFormat="1" ht="114.75">
      <c r="A32" s="96">
        <v>129</v>
      </c>
      <c r="B32" s="97" t="s">
        <v>80</v>
      </c>
      <c r="C32" s="97" t="s">
        <v>78</v>
      </c>
      <c r="D32" s="96" t="s">
        <v>4</v>
      </c>
      <c r="E32" s="98">
        <v>12787</v>
      </c>
      <c r="F32" s="98">
        <v>13427</v>
      </c>
      <c r="G32" s="98">
        <v>14098</v>
      </c>
      <c r="H32" s="98">
        <v>14803</v>
      </c>
      <c r="I32" s="98">
        <v>15543</v>
      </c>
      <c r="J32" s="97"/>
      <c r="K32" s="97"/>
      <c r="L32" s="97"/>
      <c r="M32" s="96" t="s">
        <v>28</v>
      </c>
      <c r="N32" s="96" t="s">
        <v>28</v>
      </c>
      <c r="O32" s="96" t="s">
        <v>28</v>
      </c>
      <c r="P32" s="96" t="s">
        <v>28</v>
      </c>
      <c r="Q32" s="96" t="s">
        <v>28</v>
      </c>
      <c r="R32" s="99">
        <f t="shared" si="1"/>
        <v>0.5</v>
      </c>
      <c r="S32" s="58">
        <f t="shared" ref="S32:W32" si="60">IF($A32&gt;0,HLOOKUP($D32,$S$3:$W$5,3,FALSE)*(1-$R32)*E32*1.21,"")</f>
        <v>187006.36496849998</v>
      </c>
      <c r="T32" s="100">
        <f t="shared" si="60"/>
        <v>196366.18928849997</v>
      </c>
      <c r="U32" s="100">
        <f t="shared" si="60"/>
        <v>206179.380099</v>
      </c>
      <c r="V32" s="100">
        <f t="shared" si="60"/>
        <v>216489.81157649998</v>
      </c>
      <c r="W32" s="100">
        <f t="shared" si="60"/>
        <v>227312.10844649997</v>
      </c>
      <c r="X32" s="101">
        <f t="shared" ref="X32:X48" si="61">S32/100</f>
        <v>1870.0636496849997</v>
      </c>
      <c r="Y32" s="102">
        <f t="shared" ref="Y32:Y33" si="62">X32*21</f>
        <v>39271.336643384995</v>
      </c>
      <c r="Z32" s="103">
        <f t="shared" ref="Z32:Z33" si="63">S32+Y32</f>
        <v>226277.70161188499</v>
      </c>
      <c r="AA32" s="66">
        <f t="shared" ref="AA32:AA33" si="64">Z32/2</f>
        <v>113138.85080594249</v>
      </c>
      <c r="AC32" s="35">
        <f t="shared" ref="AC32:AC48" si="65">S32/AA32</f>
        <v>1.6528925619834711</v>
      </c>
    </row>
    <row r="33" spans="1:29" ht="51">
      <c r="A33" s="49">
        <v>130</v>
      </c>
      <c r="B33" s="48" t="s">
        <v>81</v>
      </c>
      <c r="C33" s="48" t="s">
        <v>72</v>
      </c>
      <c r="D33" s="49" t="s">
        <v>4</v>
      </c>
      <c r="E33" s="50">
        <v>8153</v>
      </c>
      <c r="F33" s="50">
        <v>8560.65</v>
      </c>
      <c r="G33" s="50">
        <v>8988.6825000000008</v>
      </c>
      <c r="H33" s="50">
        <v>9438.1166250000006</v>
      </c>
      <c r="I33" s="50">
        <v>9910.0224562500007</v>
      </c>
      <c r="J33" s="48"/>
      <c r="K33" s="48"/>
      <c r="L33" s="48"/>
      <c r="M33" s="49" t="s">
        <v>28</v>
      </c>
      <c r="N33" s="49" t="s">
        <v>28</v>
      </c>
      <c r="O33" s="49" t="s">
        <v>28</v>
      </c>
      <c r="P33" s="49" t="s">
        <v>28</v>
      </c>
      <c r="Q33" s="49" t="s">
        <v>28</v>
      </c>
      <c r="R33" s="51">
        <f t="shared" si="1"/>
        <v>0.5</v>
      </c>
      <c r="S33" s="58">
        <f t="shared" ref="S33:W33" si="66">IF($A33&gt;0,HLOOKUP($D33,$S$3:$W$5,3,FALSE)*(1-$R33)*E33*1.21,"")</f>
        <v>119235.38700149998</v>
      </c>
      <c r="T33" s="59">
        <f t="shared" si="66"/>
        <v>125197.15635157497</v>
      </c>
      <c r="U33" s="59">
        <f t="shared" si="66"/>
        <v>131457.01416915376</v>
      </c>
      <c r="V33" s="59">
        <f t="shared" si="66"/>
        <v>138029.86487761143</v>
      </c>
      <c r="W33" s="59">
        <f t="shared" si="66"/>
        <v>144931.358121492</v>
      </c>
      <c r="X33" s="54">
        <f t="shared" si="61"/>
        <v>1192.3538700149998</v>
      </c>
      <c r="Y33" s="55">
        <f t="shared" si="62"/>
        <v>25039.431270314995</v>
      </c>
      <c r="Z33" s="56">
        <f t="shared" si="63"/>
        <v>144274.81827181499</v>
      </c>
      <c r="AA33" s="57">
        <f t="shared" si="64"/>
        <v>72137.409135907496</v>
      </c>
      <c r="AC33" s="27">
        <f t="shared" si="65"/>
        <v>1.6528925619834709</v>
      </c>
    </row>
    <row r="34" spans="1:29" ht="63.75">
      <c r="A34" s="49">
        <v>131</v>
      </c>
      <c r="B34" s="48" t="s">
        <v>82</v>
      </c>
      <c r="C34" s="48" t="s">
        <v>32</v>
      </c>
      <c r="D34" s="49" t="s">
        <v>4</v>
      </c>
      <c r="E34" s="50">
        <v>1968.3</v>
      </c>
      <c r="F34" s="50">
        <v>2066.7150000000001</v>
      </c>
      <c r="G34" s="50">
        <v>2170.0507500000003</v>
      </c>
      <c r="H34" s="50">
        <v>2278.5532875000004</v>
      </c>
      <c r="I34" s="50">
        <v>2392.4809518750003</v>
      </c>
      <c r="J34" s="48" t="s">
        <v>33</v>
      </c>
      <c r="K34" s="48"/>
      <c r="L34" s="48"/>
      <c r="M34" s="49" t="s">
        <v>28</v>
      </c>
      <c r="N34" s="49" t="s">
        <v>28</v>
      </c>
      <c r="O34" s="49" t="s">
        <v>28</v>
      </c>
      <c r="P34" s="49" t="s">
        <v>28</v>
      </c>
      <c r="Q34" s="49" t="s">
        <v>28</v>
      </c>
      <c r="R34" s="51">
        <f t="shared" si="1"/>
        <v>0.5</v>
      </c>
      <c r="S34" s="58">
        <f t="shared" ref="S34:W34" si="67">IF($A34&gt;0,HLOOKUP($D34,$S$3:$W$5,3,FALSE)*(1-$R34)*E34*1.21,"")</f>
        <v>28785.847201649998</v>
      </c>
      <c r="T34" s="59">
        <f t="shared" si="67"/>
        <v>30225.1395617325</v>
      </c>
      <c r="U34" s="59">
        <f t="shared" si="67"/>
        <v>31736.396539819129</v>
      </c>
      <c r="V34" s="59">
        <f t="shared" si="67"/>
        <v>33323.216366810084</v>
      </c>
      <c r="W34" s="59">
        <f t="shared" si="67"/>
        <v>34989.377185150588</v>
      </c>
      <c r="X34" s="60"/>
      <c r="Y34" s="60"/>
      <c r="Z34" s="60"/>
      <c r="AA34" s="57">
        <f>S34/1.65</f>
        <v>17445.968001000001</v>
      </c>
      <c r="AC34" s="27">
        <f t="shared" si="65"/>
        <v>1.6499999999999997</v>
      </c>
    </row>
    <row r="35" spans="1:29" ht="38.25">
      <c r="A35" s="49">
        <v>145</v>
      </c>
      <c r="B35" s="48" t="s">
        <v>83</v>
      </c>
      <c r="C35" s="48" t="s">
        <v>58</v>
      </c>
      <c r="D35" s="49"/>
      <c r="E35" s="50"/>
      <c r="F35" s="50"/>
      <c r="G35" s="50"/>
      <c r="H35" s="50"/>
      <c r="I35" s="50"/>
      <c r="J35" s="48" t="s">
        <v>84</v>
      </c>
      <c r="K35" s="48"/>
      <c r="L35" s="48"/>
      <c r="M35" s="49" t="s">
        <v>28</v>
      </c>
      <c r="N35" s="49" t="s">
        <v>28</v>
      </c>
      <c r="O35" s="49" t="s">
        <v>28</v>
      </c>
      <c r="P35" s="49" t="s">
        <v>28</v>
      </c>
      <c r="Q35" s="49" t="s">
        <v>28</v>
      </c>
      <c r="R35" s="51">
        <f t="shared" si="1"/>
        <v>0.5</v>
      </c>
      <c r="S35" s="58" t="e">
        <f t="shared" ref="S35:W35" si="68">IF($A35&gt;0,HLOOKUP($D35,$S$3:$W$5,3,FALSE)*(1-$R35)*E35*1.21,"")</f>
        <v>#N/A</v>
      </c>
      <c r="T35" s="59" t="e">
        <f t="shared" si="68"/>
        <v>#N/A</v>
      </c>
      <c r="U35" s="59" t="e">
        <f t="shared" si="68"/>
        <v>#N/A</v>
      </c>
      <c r="V35" s="59" t="e">
        <f t="shared" si="68"/>
        <v>#N/A</v>
      </c>
      <c r="W35" s="59" t="e">
        <f t="shared" si="68"/>
        <v>#N/A</v>
      </c>
      <c r="X35" s="63" t="e">
        <f t="shared" ref="X35:X48" si="69">S35/100</f>
        <v>#N/A</v>
      </c>
      <c r="Y35" s="64" t="e">
        <f t="shared" ref="Y35:Y36" si="70">X35*21</f>
        <v>#N/A</v>
      </c>
      <c r="Z35" s="65" t="e">
        <f t="shared" ref="Z35:Z36" si="71">S35+Y35</f>
        <v>#N/A</v>
      </c>
      <c r="AA35" s="66" t="e">
        <f t="shared" ref="AA35:AA36" si="72">Z35/2</f>
        <v>#N/A</v>
      </c>
      <c r="AC35" s="27" t="e">
        <f t="shared" ref="AC35:AC48" si="73">S35/AA35</f>
        <v>#N/A</v>
      </c>
    </row>
    <row r="36" spans="1:29" ht="25.5">
      <c r="A36" s="49">
        <v>168</v>
      </c>
      <c r="B36" s="48" t="s">
        <v>85</v>
      </c>
      <c r="C36" s="48" t="s">
        <v>86</v>
      </c>
      <c r="D36" s="49" t="s">
        <v>4</v>
      </c>
      <c r="E36" s="50">
        <v>2259</v>
      </c>
      <c r="F36" s="50">
        <v>2259</v>
      </c>
      <c r="G36" s="50">
        <v>2259</v>
      </c>
      <c r="H36" s="50">
        <v>2259</v>
      </c>
      <c r="I36" s="50">
        <v>2259</v>
      </c>
      <c r="J36" s="48"/>
      <c r="K36" s="48"/>
      <c r="L36" s="48"/>
      <c r="M36" s="49" t="s">
        <v>28</v>
      </c>
      <c r="N36" s="49" t="s">
        <v>28</v>
      </c>
      <c r="O36" s="49" t="s">
        <v>28</v>
      </c>
      <c r="P36" s="49" t="s">
        <v>28</v>
      </c>
      <c r="Q36" s="49" t="s">
        <v>28</v>
      </c>
      <c r="R36" s="51">
        <f t="shared" si="1"/>
        <v>0.5</v>
      </c>
      <c r="S36" s="58">
        <f t="shared" ref="S36:W36" si="74">IF($A36&gt;0,HLOOKUP($D36,$S$3:$W$5,3,FALSE)*(1-$R36)*E36*1.21,"")</f>
        <v>33037.254904499998</v>
      </c>
      <c r="T36" s="59">
        <f t="shared" si="74"/>
        <v>33037.254904499998</v>
      </c>
      <c r="U36" s="59">
        <f t="shared" si="74"/>
        <v>33037.254904499998</v>
      </c>
      <c r="V36" s="59">
        <f t="shared" si="74"/>
        <v>33037.254904499998</v>
      </c>
      <c r="W36" s="59">
        <f t="shared" si="74"/>
        <v>33037.254904499998</v>
      </c>
      <c r="X36" s="54">
        <f t="shared" si="69"/>
        <v>330.37254904499997</v>
      </c>
      <c r="Y36" s="55">
        <f t="shared" si="70"/>
        <v>6937.8235299449998</v>
      </c>
      <c r="Z36" s="56">
        <f t="shared" si="71"/>
        <v>39975.078434445</v>
      </c>
      <c r="AA36" s="57">
        <f t="shared" si="72"/>
        <v>19987.5392172225</v>
      </c>
      <c r="AC36" s="27">
        <f t="shared" si="73"/>
        <v>1.6528925619834709</v>
      </c>
    </row>
    <row r="37" spans="1:29" ht="38.25">
      <c r="A37" s="49">
        <v>173</v>
      </c>
      <c r="B37" s="48" t="s">
        <v>87</v>
      </c>
      <c r="C37" s="48" t="s">
        <v>88</v>
      </c>
      <c r="D37" s="49" t="s">
        <v>3</v>
      </c>
      <c r="E37" s="50">
        <v>1500</v>
      </c>
      <c r="F37" s="50">
        <v>1500</v>
      </c>
      <c r="G37" s="50">
        <v>1500</v>
      </c>
      <c r="H37" s="50">
        <v>1500</v>
      </c>
      <c r="I37" s="50">
        <v>1500</v>
      </c>
      <c r="J37" s="48"/>
      <c r="K37" s="48"/>
      <c r="L37" s="48"/>
      <c r="M37" s="49" t="s">
        <v>28</v>
      </c>
      <c r="N37" s="49" t="s">
        <v>28</v>
      </c>
      <c r="O37" s="49" t="s">
        <v>28</v>
      </c>
      <c r="P37" s="49" t="s">
        <v>28</v>
      </c>
      <c r="Q37" s="49" t="s">
        <v>28</v>
      </c>
      <c r="R37" s="51">
        <f t="shared" si="1"/>
        <v>0.5</v>
      </c>
      <c r="S37" s="58">
        <f t="shared" ref="S37:W37" si="75">IF($A37&gt;0,HLOOKUP($D37,$S$3:$W$5,3,FALSE)*(1-$R37)*E37*1.21,"")</f>
        <v>25018.686000000002</v>
      </c>
      <c r="T37" s="59">
        <f t="shared" si="75"/>
        <v>25018.686000000002</v>
      </c>
      <c r="U37" s="59">
        <f t="shared" si="75"/>
        <v>25018.686000000002</v>
      </c>
      <c r="V37" s="59">
        <f t="shared" si="75"/>
        <v>25018.686000000002</v>
      </c>
      <c r="W37" s="59">
        <f t="shared" si="75"/>
        <v>25018.686000000002</v>
      </c>
      <c r="X37" s="60"/>
      <c r="Y37" s="60"/>
      <c r="Z37" s="60"/>
      <c r="AA37" s="61"/>
    </row>
    <row r="38" spans="1:29" ht="12.75">
      <c r="A38" s="49">
        <v>191</v>
      </c>
      <c r="B38" s="48" t="s">
        <v>89</v>
      </c>
      <c r="C38" s="48" t="s">
        <v>90</v>
      </c>
      <c r="D38" s="49"/>
      <c r="E38" s="50"/>
      <c r="F38" s="50"/>
      <c r="G38" s="50"/>
      <c r="H38" s="50"/>
      <c r="I38" s="50"/>
      <c r="J38" s="48" t="s">
        <v>91</v>
      </c>
      <c r="K38" s="48"/>
      <c r="L38" s="48"/>
      <c r="M38" s="49" t="s">
        <v>28</v>
      </c>
      <c r="N38" s="49" t="s">
        <v>28</v>
      </c>
      <c r="O38" s="49" t="s">
        <v>28</v>
      </c>
      <c r="P38" s="49" t="s">
        <v>28</v>
      </c>
      <c r="Q38" s="49" t="s">
        <v>28</v>
      </c>
      <c r="R38" s="51">
        <f t="shared" si="1"/>
        <v>0.5</v>
      </c>
      <c r="S38" s="58" t="e">
        <f t="shared" ref="S38:W38" si="76">IF($A38&gt;0,HLOOKUP($D38,$S$3:$W$5,3,FALSE)*(1-$R38)*E38*1.21,"")</f>
        <v>#N/A</v>
      </c>
      <c r="T38" s="59" t="e">
        <f t="shared" si="76"/>
        <v>#N/A</v>
      </c>
      <c r="U38" s="59" t="e">
        <f t="shared" si="76"/>
        <v>#N/A</v>
      </c>
      <c r="V38" s="59" t="e">
        <f t="shared" si="76"/>
        <v>#N/A</v>
      </c>
      <c r="W38" s="59" t="e">
        <f t="shared" si="76"/>
        <v>#N/A</v>
      </c>
      <c r="X38" s="63" t="e">
        <f t="shared" ref="X38:X48" si="77">S38/100</f>
        <v>#N/A</v>
      </c>
      <c r="Y38" s="64" t="e">
        <f t="shared" ref="Y38:Y39" si="78">X38*21</f>
        <v>#N/A</v>
      </c>
      <c r="Z38" s="65" t="e">
        <f t="shared" ref="Z38:Z39" si="79">S38+Y38</f>
        <v>#N/A</v>
      </c>
      <c r="AA38" s="66" t="e">
        <f t="shared" ref="AA38:AA39" si="80">Z38/2</f>
        <v>#N/A</v>
      </c>
      <c r="AC38" s="27" t="e">
        <f t="shared" ref="AC38:AC48" si="81">S38/AA38</f>
        <v>#N/A</v>
      </c>
    </row>
    <row r="39" spans="1:29" ht="127.5">
      <c r="A39" s="49">
        <v>192</v>
      </c>
      <c r="B39" s="48" t="s">
        <v>92</v>
      </c>
      <c r="C39" s="48" t="s">
        <v>63</v>
      </c>
      <c r="D39" s="49" t="s">
        <v>3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48" t="s">
        <v>64</v>
      </c>
      <c r="K39" s="48"/>
      <c r="L39" s="48"/>
      <c r="M39" s="49" t="s">
        <v>28</v>
      </c>
      <c r="N39" s="49" t="s">
        <v>28</v>
      </c>
      <c r="O39" s="49" t="s">
        <v>28</v>
      </c>
      <c r="P39" s="49" t="s">
        <v>28</v>
      </c>
      <c r="Q39" s="49" t="s">
        <v>28</v>
      </c>
      <c r="R39" s="51">
        <f t="shared" si="1"/>
        <v>0.5</v>
      </c>
      <c r="S39" s="58">
        <f t="shared" ref="S39:W39" si="82">IF($A39&gt;0,HLOOKUP($D39,$S$3:$W$5,3,FALSE)*(1-$R39)*E39*1.21,"")</f>
        <v>0</v>
      </c>
      <c r="T39" s="59">
        <f t="shared" si="82"/>
        <v>0</v>
      </c>
      <c r="U39" s="59">
        <f t="shared" si="82"/>
        <v>0</v>
      </c>
      <c r="V39" s="59">
        <f t="shared" si="82"/>
        <v>0</v>
      </c>
      <c r="W39" s="59">
        <f t="shared" si="82"/>
        <v>0</v>
      </c>
      <c r="X39" s="54">
        <f t="shared" si="77"/>
        <v>0</v>
      </c>
      <c r="Y39" s="55">
        <f t="shared" si="78"/>
        <v>0</v>
      </c>
      <c r="Z39" s="56">
        <f t="shared" si="79"/>
        <v>0</v>
      </c>
      <c r="AA39" s="57">
        <f t="shared" si="80"/>
        <v>0</v>
      </c>
      <c r="AC39" s="27" t="e">
        <f t="shared" si="81"/>
        <v>#DIV/0!</v>
      </c>
    </row>
    <row r="40" spans="1:29" ht="63.75">
      <c r="A40" s="49">
        <v>200</v>
      </c>
      <c r="B40" s="48" t="s">
        <v>93</v>
      </c>
      <c r="C40" s="48" t="s">
        <v>94</v>
      </c>
      <c r="D40" s="49" t="s">
        <v>7</v>
      </c>
      <c r="E40" s="50">
        <v>150000</v>
      </c>
      <c r="F40" s="50">
        <v>157500</v>
      </c>
      <c r="G40" s="50">
        <v>165375</v>
      </c>
      <c r="H40" s="50">
        <v>173643.75</v>
      </c>
      <c r="I40" s="50">
        <v>182325.9375</v>
      </c>
      <c r="J40" s="48" t="s">
        <v>95</v>
      </c>
      <c r="K40" s="48"/>
      <c r="L40" s="48"/>
      <c r="M40" s="49" t="s">
        <v>28</v>
      </c>
      <c r="N40" s="49" t="s">
        <v>28</v>
      </c>
      <c r="O40" s="49" t="s">
        <v>28</v>
      </c>
      <c r="P40" s="49" t="s">
        <v>28</v>
      </c>
      <c r="Q40" s="49" t="s">
        <v>28</v>
      </c>
      <c r="R40" s="51">
        <f t="shared" si="1"/>
        <v>0.5</v>
      </c>
      <c r="S40" s="58">
        <f t="shared" ref="S40:W40" si="83">IF($A40&gt;0,HLOOKUP($D40,$S$3:$W$5,3,FALSE)*(1-$R40)*E40*1.21,"")</f>
        <v>90750</v>
      </c>
      <c r="T40" s="59">
        <f t="shared" si="83"/>
        <v>95287.5</v>
      </c>
      <c r="U40" s="59">
        <f t="shared" si="83"/>
        <v>100051.875</v>
      </c>
      <c r="V40" s="59">
        <f t="shared" si="83"/>
        <v>105054.46875</v>
      </c>
      <c r="W40" s="59">
        <f t="shared" si="83"/>
        <v>110307.1921875</v>
      </c>
      <c r="X40" s="60"/>
      <c r="Y40" s="60"/>
      <c r="Z40" s="60"/>
      <c r="AA40" s="61"/>
    </row>
    <row r="41" spans="1:29" ht="114.75">
      <c r="A41" s="49">
        <v>201</v>
      </c>
      <c r="B41" s="48" t="s">
        <v>96</v>
      </c>
      <c r="C41" s="48" t="s">
        <v>97</v>
      </c>
      <c r="D41" s="49" t="s">
        <v>4</v>
      </c>
      <c r="E41" s="50">
        <v>13006</v>
      </c>
      <c r="F41" s="50">
        <v>13396.18</v>
      </c>
      <c r="G41" s="50">
        <v>13798.065400000001</v>
      </c>
      <c r="H41" s="50">
        <v>14212.007362000002</v>
      </c>
      <c r="I41" s="50">
        <v>14638.367582860003</v>
      </c>
      <c r="J41" s="48" t="s">
        <v>98</v>
      </c>
      <c r="K41" s="48"/>
      <c r="L41" s="48"/>
      <c r="M41" s="49" t="s">
        <v>28</v>
      </c>
      <c r="N41" s="49" t="s">
        <v>28</v>
      </c>
      <c r="O41" s="49" t="s">
        <v>28</v>
      </c>
      <c r="P41" s="49" t="s">
        <v>28</v>
      </c>
      <c r="Q41" s="49" t="s">
        <v>28</v>
      </c>
      <c r="R41" s="51">
        <f t="shared" si="1"/>
        <v>0.5</v>
      </c>
      <c r="S41" s="58">
        <f t="shared" ref="S41:W41" si="84">IF($A41&gt;0,HLOOKUP($D41,$S$3:$W$5,3,FALSE)*(1-$R41)*E41*1.21,"")</f>
        <v>190209.17985299998</v>
      </c>
      <c r="T41" s="59">
        <f t="shared" si="84"/>
        <v>195915.45524858998</v>
      </c>
      <c r="U41" s="59">
        <f t="shared" si="84"/>
        <v>201792.91890604771</v>
      </c>
      <c r="V41" s="59">
        <f t="shared" si="84"/>
        <v>207846.70647322913</v>
      </c>
      <c r="W41" s="59">
        <f t="shared" si="84"/>
        <v>214082.10766742603</v>
      </c>
      <c r="X41" s="63">
        <f t="shared" ref="X41:X48" si="85">S41/100</f>
        <v>1902.0917985299998</v>
      </c>
      <c r="Y41" s="64">
        <f t="shared" ref="Y41:Y42" si="86">X41*21</f>
        <v>39943.927769129994</v>
      </c>
      <c r="Z41" s="65">
        <f t="shared" ref="Z41:Z42" si="87">S41+Y41</f>
        <v>230153.10762212996</v>
      </c>
      <c r="AA41" s="66">
        <f t="shared" ref="AA41:AA42" si="88">Z41/2</f>
        <v>115076.55381106498</v>
      </c>
      <c r="AC41" s="27">
        <f t="shared" ref="AC41:AC48" si="89">S41/AA41</f>
        <v>1.6528925619834711</v>
      </c>
    </row>
    <row r="42" spans="1:29" ht="102">
      <c r="A42" s="49">
        <v>202</v>
      </c>
      <c r="B42" s="48" t="s">
        <v>99</v>
      </c>
      <c r="C42" s="48" t="s">
        <v>58</v>
      </c>
      <c r="D42" s="49" t="s">
        <v>3</v>
      </c>
      <c r="E42" s="50">
        <v>25000</v>
      </c>
      <c r="F42" s="50">
        <v>26375</v>
      </c>
      <c r="G42" s="50">
        <v>27825.625</v>
      </c>
      <c r="H42" s="50">
        <v>29356.035</v>
      </c>
      <c r="I42" s="50">
        <v>30970.616666666669</v>
      </c>
      <c r="J42" s="48" t="s">
        <v>100</v>
      </c>
      <c r="K42" s="48"/>
      <c r="L42" s="48"/>
      <c r="M42" s="49" t="s">
        <v>28</v>
      </c>
      <c r="N42" s="49" t="s">
        <v>28</v>
      </c>
      <c r="O42" s="49" t="s">
        <v>28</v>
      </c>
      <c r="P42" s="49" t="s">
        <v>28</v>
      </c>
      <c r="Q42" s="49" t="s">
        <v>28</v>
      </c>
      <c r="R42" s="51">
        <f t="shared" si="1"/>
        <v>0.5</v>
      </c>
      <c r="S42" s="58">
        <f t="shared" ref="S42:W42" si="90">IF($A42&gt;0,HLOOKUP($D42,$S$3:$W$5,3,FALSE)*(1-$R42)*E42*1.21,"")</f>
        <v>416978.10000000003</v>
      </c>
      <c r="T42" s="59">
        <f t="shared" si="90"/>
        <v>439911.89550000004</v>
      </c>
      <c r="U42" s="59">
        <f t="shared" si="90"/>
        <v>464107.04975250002</v>
      </c>
      <c r="V42" s="59">
        <f t="shared" si="90"/>
        <v>489632.94791334</v>
      </c>
      <c r="W42" s="59">
        <f t="shared" si="90"/>
        <v>516562.75573980005</v>
      </c>
      <c r="X42" s="54">
        <f t="shared" si="85"/>
        <v>4169.7809999999999</v>
      </c>
      <c r="Y42" s="55">
        <f t="shared" si="86"/>
        <v>87565.400999999998</v>
      </c>
      <c r="Z42" s="56">
        <f t="shared" si="87"/>
        <v>504543.50100000005</v>
      </c>
      <c r="AA42" s="57">
        <f t="shared" si="88"/>
        <v>252271.75050000002</v>
      </c>
      <c r="AC42" s="27">
        <f t="shared" si="89"/>
        <v>1.6528925619834711</v>
      </c>
    </row>
    <row r="43" spans="1:29" s="34" customFormat="1" ht="114.75">
      <c r="A43" s="96">
        <v>203</v>
      </c>
      <c r="B43" s="97" t="s">
        <v>101</v>
      </c>
      <c r="C43" s="97" t="s">
        <v>102</v>
      </c>
      <c r="D43" s="96" t="s">
        <v>4</v>
      </c>
      <c r="E43" s="98">
        <v>22222.222222222223</v>
      </c>
      <c r="F43" s="98">
        <v>22888.888888888891</v>
      </c>
      <c r="G43" s="98">
        <v>23575.555555555558</v>
      </c>
      <c r="H43" s="98">
        <v>24282.822222222225</v>
      </c>
      <c r="I43" s="98">
        <v>25011.306888888892</v>
      </c>
      <c r="J43" s="97" t="s">
        <v>103</v>
      </c>
      <c r="K43" s="97"/>
      <c r="L43" s="97"/>
      <c r="M43" s="96" t="s">
        <v>28</v>
      </c>
      <c r="N43" s="96" t="s">
        <v>28</v>
      </c>
      <c r="O43" s="96" t="s">
        <v>28</v>
      </c>
      <c r="P43" s="96" t="s">
        <v>28</v>
      </c>
      <c r="Q43" s="96" t="s">
        <v>28</v>
      </c>
      <c r="R43" s="99">
        <f t="shared" si="1"/>
        <v>0.5</v>
      </c>
      <c r="S43" s="100">
        <f t="shared" ref="S43:W43" si="91">IF($A43&gt;0,HLOOKUP($D43,$S$3:$W$5,3,FALSE)*(1-$R43)*E43*1.21,"")</f>
        <v>324993.89999999997</v>
      </c>
      <c r="T43" s="100">
        <f t="shared" si="91"/>
        <v>334743.717</v>
      </c>
      <c r="U43" s="100">
        <f t="shared" si="91"/>
        <v>344786.02850999997</v>
      </c>
      <c r="V43" s="100">
        <f t="shared" si="91"/>
        <v>355129.60936530004</v>
      </c>
      <c r="W43" s="100">
        <f t="shared" si="91"/>
        <v>365783.49764625897</v>
      </c>
      <c r="X43" s="104"/>
      <c r="Y43" s="104"/>
      <c r="Z43" s="104"/>
      <c r="AA43" s="105">
        <f>S43/1.65</f>
        <v>196966</v>
      </c>
      <c r="AC43" s="35">
        <f t="shared" si="89"/>
        <v>1.65</v>
      </c>
    </row>
    <row r="44" spans="1:29" s="22" customFormat="1" ht="63.75">
      <c r="A44" s="82">
        <v>204</v>
      </c>
      <c r="B44" s="83" t="s">
        <v>104</v>
      </c>
      <c r="C44" s="83" t="s">
        <v>105</v>
      </c>
      <c r="D44" s="82" t="s">
        <v>3</v>
      </c>
      <c r="E44" s="84">
        <v>18995</v>
      </c>
      <c r="F44" s="84">
        <v>19945</v>
      </c>
      <c r="G44" s="84">
        <v>20942</v>
      </c>
      <c r="H44" s="84">
        <v>21989</v>
      </c>
      <c r="I44" s="84">
        <v>23089</v>
      </c>
      <c r="J44" s="83"/>
      <c r="K44" s="83"/>
      <c r="L44" s="83" t="s">
        <v>60</v>
      </c>
      <c r="M44" s="82" t="s">
        <v>56</v>
      </c>
      <c r="N44" s="82" t="s">
        <v>56</v>
      </c>
      <c r="O44" s="82" t="s">
        <v>56</v>
      </c>
      <c r="P44" s="82" t="s">
        <v>56</v>
      </c>
      <c r="Q44" s="82" t="s">
        <v>56</v>
      </c>
      <c r="R44" s="85">
        <f t="shared" si="1"/>
        <v>0.5</v>
      </c>
      <c r="S44" s="58">
        <f t="shared" ref="S44:W44" si="92">IF($A44&gt;0,HLOOKUP($D44,$S$3:$W$5,3,FALSE)*(1-$R44)*E44*1.21,"")</f>
        <v>316819.96038000006</v>
      </c>
      <c r="T44" s="58">
        <f t="shared" si="92"/>
        <v>332665.12818</v>
      </c>
      <c r="U44" s="58">
        <f t="shared" si="92"/>
        <v>349294.21480800002</v>
      </c>
      <c r="V44" s="58">
        <f t="shared" si="92"/>
        <v>366757.25763600005</v>
      </c>
      <c r="W44" s="58">
        <f t="shared" si="92"/>
        <v>385104.29403600004</v>
      </c>
      <c r="X44" s="86">
        <f t="shared" ref="X44:X48" si="93">S44/100</f>
        <v>3168.1996038000007</v>
      </c>
      <c r="Y44" s="87">
        <f t="shared" ref="Y44:Y45" si="94">X44*21</f>
        <v>66532.191679800017</v>
      </c>
      <c r="Z44" s="66">
        <f t="shared" ref="Z44:Z45" si="95">S44+Y44</f>
        <v>383352.15205980011</v>
      </c>
      <c r="AA44" s="66">
        <f t="shared" ref="AA44:AA45" si="96">Z44/2</f>
        <v>191676.07602990005</v>
      </c>
      <c r="AC44" s="31">
        <f t="shared" ref="AC44:AC48" si="97">S44/AA44</f>
        <v>1.6528925619834709</v>
      </c>
    </row>
    <row r="45" spans="1:29" ht="51">
      <c r="A45" s="49">
        <v>205</v>
      </c>
      <c r="B45" s="48" t="s">
        <v>106</v>
      </c>
      <c r="C45" s="48" t="s">
        <v>102</v>
      </c>
      <c r="D45" s="49" t="s">
        <v>4</v>
      </c>
      <c r="E45" s="50"/>
      <c r="F45" s="50"/>
      <c r="G45" s="50"/>
      <c r="H45" s="50"/>
      <c r="I45" s="50"/>
      <c r="J45" s="48" t="s">
        <v>107</v>
      </c>
      <c r="K45" s="48"/>
      <c r="L45" s="48"/>
      <c r="M45" s="49" t="s">
        <v>28</v>
      </c>
      <c r="N45" s="49" t="s">
        <v>28</v>
      </c>
      <c r="O45" s="49" t="s">
        <v>28</v>
      </c>
      <c r="P45" s="49" t="s">
        <v>28</v>
      </c>
      <c r="Q45" s="49" t="s">
        <v>28</v>
      </c>
      <c r="R45" s="51">
        <f t="shared" si="1"/>
        <v>0.5</v>
      </c>
      <c r="S45" s="58">
        <f t="shared" ref="S45:W45" si="98">IF($A45&gt;0,HLOOKUP($D45,$S$3:$W$5,3,FALSE)*(1-$R45)*E45*1.21,"")</f>
        <v>0</v>
      </c>
      <c r="T45" s="59">
        <f t="shared" si="98"/>
        <v>0</v>
      </c>
      <c r="U45" s="59">
        <f t="shared" si="98"/>
        <v>0</v>
      </c>
      <c r="V45" s="59">
        <f t="shared" si="98"/>
        <v>0</v>
      </c>
      <c r="W45" s="59">
        <f t="shared" si="98"/>
        <v>0</v>
      </c>
      <c r="X45" s="54">
        <f t="shared" si="93"/>
        <v>0</v>
      </c>
      <c r="Y45" s="55">
        <f t="shared" si="94"/>
        <v>0</v>
      </c>
      <c r="Z45" s="56">
        <f t="shared" si="95"/>
        <v>0</v>
      </c>
      <c r="AA45" s="57">
        <f t="shared" si="96"/>
        <v>0</v>
      </c>
      <c r="AC45" s="27" t="e">
        <f t="shared" si="97"/>
        <v>#DIV/0!</v>
      </c>
    </row>
    <row r="46" spans="1:29" ht="102">
      <c r="A46" s="49">
        <v>208</v>
      </c>
      <c r="B46" s="48" t="s">
        <v>108</v>
      </c>
      <c r="C46" s="48" t="s">
        <v>109</v>
      </c>
      <c r="D46" s="49"/>
      <c r="E46" s="50"/>
      <c r="F46" s="50"/>
      <c r="G46" s="50"/>
      <c r="H46" s="50"/>
      <c r="I46" s="50"/>
      <c r="J46" s="48" t="s">
        <v>110</v>
      </c>
      <c r="K46" s="48"/>
      <c r="L46" s="48"/>
      <c r="M46" s="49" t="s">
        <v>28</v>
      </c>
      <c r="N46" s="49" t="s">
        <v>28</v>
      </c>
      <c r="O46" s="49" t="s">
        <v>28</v>
      </c>
      <c r="P46" s="49" t="s">
        <v>28</v>
      </c>
      <c r="Q46" s="49" t="s">
        <v>28</v>
      </c>
      <c r="R46" s="51">
        <f t="shared" si="1"/>
        <v>0.5</v>
      </c>
      <c r="S46" s="58" t="e">
        <f t="shared" ref="S46:W46" si="99">IF($A46&gt;0,HLOOKUP($D46,$S$3:$W$5,3,FALSE)*(1-$R46)*E46*1.21,"")</f>
        <v>#N/A</v>
      </c>
      <c r="T46" s="59" t="e">
        <f t="shared" si="99"/>
        <v>#N/A</v>
      </c>
      <c r="U46" s="59" t="e">
        <f t="shared" si="99"/>
        <v>#N/A</v>
      </c>
      <c r="V46" s="59" t="e">
        <f t="shared" si="99"/>
        <v>#N/A</v>
      </c>
      <c r="W46" s="59" t="e">
        <f t="shared" si="99"/>
        <v>#N/A</v>
      </c>
      <c r="X46" s="60"/>
      <c r="Y46" s="60"/>
      <c r="Z46" s="60"/>
      <c r="AA46" s="61"/>
    </row>
    <row r="47" spans="1:29" ht="76.5">
      <c r="A47" s="49">
        <v>220</v>
      </c>
      <c r="B47" s="106" t="s">
        <v>111</v>
      </c>
      <c r="C47" s="48" t="s">
        <v>112</v>
      </c>
      <c r="D47" s="49" t="s">
        <v>3</v>
      </c>
      <c r="E47" s="50">
        <v>3996</v>
      </c>
      <c r="F47" s="50">
        <v>4116</v>
      </c>
      <c r="G47" s="50">
        <v>4239</v>
      </c>
      <c r="H47" s="50">
        <v>4365</v>
      </c>
      <c r="I47" s="50">
        <v>4494</v>
      </c>
      <c r="J47" s="48" t="s">
        <v>113</v>
      </c>
      <c r="K47" s="48"/>
      <c r="L47" s="48"/>
      <c r="M47" s="49" t="s">
        <v>28</v>
      </c>
      <c r="N47" s="49" t="s">
        <v>28</v>
      </c>
      <c r="O47" s="49" t="s">
        <v>28</v>
      </c>
      <c r="P47" s="49" t="s">
        <v>28</v>
      </c>
      <c r="Q47" s="49" t="s">
        <v>28</v>
      </c>
      <c r="R47" s="51">
        <f t="shared" si="1"/>
        <v>0.5</v>
      </c>
      <c r="S47" s="58">
        <f t="shared" ref="S47:W47" si="100">IF($A47&gt;0,HLOOKUP($D47,$S$3:$W$5,3,FALSE)*(1-$R47)*E47*1.21,"")</f>
        <v>66649.779504000006</v>
      </c>
      <c r="T47" s="59">
        <f t="shared" si="100"/>
        <v>68651.274384000004</v>
      </c>
      <c r="U47" s="59">
        <f t="shared" si="100"/>
        <v>70702.806636000008</v>
      </c>
      <c r="V47" s="59">
        <f t="shared" si="100"/>
        <v>72804.376260000005</v>
      </c>
      <c r="W47" s="59">
        <f t="shared" si="100"/>
        <v>74955.983256000007</v>
      </c>
      <c r="X47" s="63">
        <f t="shared" ref="X47:X48" si="101">S47/100</f>
        <v>666.49779504000003</v>
      </c>
      <c r="Y47" s="64">
        <f t="shared" ref="Y47:Y48" si="102">X47*21</f>
        <v>13996.45369584</v>
      </c>
      <c r="Z47" s="65">
        <f t="shared" ref="Z47:Z48" si="103">S47+Y47</f>
        <v>80646.233199840004</v>
      </c>
      <c r="AA47" s="66">
        <f t="shared" ref="AA47:AA48" si="104">Z47/2</f>
        <v>40323.116599920002</v>
      </c>
      <c r="AC47" s="27">
        <f t="shared" ref="AC47:AC48" si="105">S47/AA47</f>
        <v>1.6528925619834711</v>
      </c>
    </row>
    <row r="48" spans="1:29" ht="63.75">
      <c r="A48" s="49">
        <v>221</v>
      </c>
      <c r="B48" s="48" t="s">
        <v>114</v>
      </c>
      <c r="C48" s="48" t="s">
        <v>114</v>
      </c>
      <c r="D48" s="49" t="s">
        <v>5</v>
      </c>
      <c r="E48" s="50">
        <v>16385</v>
      </c>
      <c r="F48" s="50">
        <v>17040</v>
      </c>
      <c r="G48" s="50">
        <v>17722</v>
      </c>
      <c r="H48" s="50">
        <v>18431</v>
      </c>
      <c r="I48" s="50">
        <v>19168</v>
      </c>
      <c r="J48" s="48" t="s">
        <v>115</v>
      </c>
      <c r="K48" s="48"/>
      <c r="L48" s="48"/>
      <c r="M48" s="49" t="s">
        <v>28</v>
      </c>
      <c r="N48" s="49" t="s">
        <v>28</v>
      </c>
      <c r="O48" s="49" t="s">
        <v>28</v>
      </c>
      <c r="P48" s="49" t="s">
        <v>28</v>
      </c>
      <c r="Q48" s="49" t="s">
        <v>28</v>
      </c>
      <c r="R48" s="51">
        <f t="shared" si="1"/>
        <v>0.5</v>
      </c>
      <c r="S48" s="58">
        <f t="shared" ref="S48:W48" si="106">IF($A48&gt;0,HLOOKUP($D48,$S$3:$W$5,3,FALSE)*(1-$R48)*E48*1.21,"")</f>
        <v>309446.82326249999</v>
      </c>
      <c r="T48" s="59">
        <f t="shared" si="106"/>
        <v>321817.14179999998</v>
      </c>
      <c r="U48" s="59">
        <f t="shared" si="106"/>
        <v>334697.38186500006</v>
      </c>
      <c r="V48" s="59">
        <f t="shared" si="106"/>
        <v>348087.54345750005</v>
      </c>
      <c r="W48" s="59">
        <f t="shared" si="106"/>
        <v>362006.51256000006</v>
      </c>
      <c r="X48" s="54">
        <f t="shared" si="101"/>
        <v>3094.4682326249999</v>
      </c>
      <c r="Y48" s="55">
        <f t="shared" si="102"/>
        <v>64983.832885124997</v>
      </c>
      <c r="Z48" s="56">
        <f t="shared" si="103"/>
        <v>374430.65614762501</v>
      </c>
      <c r="AA48" s="57">
        <f t="shared" si="104"/>
        <v>187215.3280738125</v>
      </c>
      <c r="AC48" s="27">
        <f t="shared" si="105"/>
        <v>1.6528925619834711</v>
      </c>
    </row>
    <row r="49" spans="1:23" ht="12.75">
      <c r="A49" s="15"/>
      <c r="B49" s="14"/>
      <c r="C49" s="14"/>
      <c r="D49" s="15"/>
      <c r="E49" s="15"/>
      <c r="F49" s="15"/>
      <c r="G49" s="15"/>
      <c r="H49" s="15"/>
      <c r="I49" s="15"/>
      <c r="J49" s="14"/>
      <c r="K49" s="14"/>
      <c r="L49" s="14"/>
      <c r="M49" s="15"/>
      <c r="N49" s="15"/>
      <c r="O49" s="15"/>
      <c r="P49" s="15"/>
      <c r="Q49" s="15"/>
      <c r="R49" s="17" t="str">
        <f t="shared" si="1"/>
        <v/>
      </c>
      <c r="S49" s="26" t="str">
        <f t="shared" ref="S49:W49" si="107">IF($A49&gt;0,HLOOKUP($D49,$S$3:$W$5,3,FALSE)*(1-$R49)*E49*1.21,"")</f>
        <v/>
      </c>
      <c r="T49" s="16" t="str">
        <f t="shared" si="107"/>
        <v/>
      </c>
      <c r="U49" s="16" t="str">
        <f t="shared" si="107"/>
        <v/>
      </c>
      <c r="V49" s="16" t="str">
        <f t="shared" si="107"/>
        <v/>
      </c>
      <c r="W49" s="16" t="str">
        <f t="shared" si="107"/>
        <v/>
      </c>
    </row>
    <row r="50" spans="1:23" ht="12.75">
      <c r="A50" s="15"/>
      <c r="B50" s="14"/>
      <c r="C50" s="14"/>
      <c r="D50" s="15"/>
      <c r="E50" s="15"/>
      <c r="F50" s="15"/>
      <c r="G50" s="15"/>
      <c r="H50" s="15"/>
      <c r="I50" s="15"/>
      <c r="J50" s="14"/>
      <c r="K50" s="14"/>
      <c r="L50" s="14"/>
      <c r="M50" s="15"/>
      <c r="N50" s="15"/>
      <c r="O50" s="15"/>
      <c r="P50" s="15"/>
      <c r="Q50" s="15"/>
      <c r="R50" s="17" t="str">
        <f t="shared" si="1"/>
        <v/>
      </c>
      <c r="S50" s="26" t="str">
        <f t="shared" ref="S50:W50" si="108">IF($A50&gt;0,HLOOKUP($D50,$S$3:$W$5,3,FALSE)*(1-$R50)*E50*1.21,"")</f>
        <v/>
      </c>
      <c r="T50" s="16" t="str">
        <f t="shared" si="108"/>
        <v/>
      </c>
      <c r="U50" s="16" t="str">
        <f t="shared" si="108"/>
        <v/>
      </c>
      <c r="V50" s="16" t="str">
        <f t="shared" si="108"/>
        <v/>
      </c>
      <c r="W50" s="16" t="str">
        <f t="shared" si="108"/>
        <v/>
      </c>
    </row>
    <row r="51" spans="1:23" ht="12.75">
      <c r="A51" s="15"/>
      <c r="B51" s="14"/>
      <c r="C51" s="14"/>
      <c r="D51" s="15"/>
      <c r="E51" s="15"/>
      <c r="F51" s="15"/>
      <c r="G51" s="15"/>
      <c r="H51" s="15"/>
      <c r="I51" s="15"/>
      <c r="J51" s="14"/>
      <c r="K51" s="14"/>
      <c r="L51" s="14"/>
      <c r="M51" s="15"/>
      <c r="N51" s="15"/>
      <c r="O51" s="15"/>
      <c r="P51" s="15"/>
      <c r="Q51" s="15"/>
      <c r="R51" s="17" t="str">
        <f t="shared" si="1"/>
        <v/>
      </c>
      <c r="S51" s="26" t="str">
        <f t="shared" ref="S51:W51" si="109">IF($A51&gt;0,HLOOKUP($D51,$S$3:$W$5,3,FALSE)*(1-$R51)*E51*1.21,"")</f>
        <v/>
      </c>
      <c r="T51" s="16" t="str">
        <f t="shared" si="109"/>
        <v/>
      </c>
      <c r="U51" s="16" t="str">
        <f t="shared" si="109"/>
        <v/>
      </c>
      <c r="V51" s="16" t="str">
        <f t="shared" si="109"/>
        <v/>
      </c>
      <c r="W51" s="16" t="str">
        <f t="shared" si="109"/>
        <v/>
      </c>
    </row>
    <row r="52" spans="1:23" ht="12.75">
      <c r="A52" s="15"/>
      <c r="B52" s="14"/>
      <c r="C52" s="14"/>
      <c r="D52" s="15"/>
      <c r="E52" s="15"/>
      <c r="F52" s="15"/>
      <c r="G52" s="15"/>
      <c r="H52" s="15"/>
      <c r="I52" s="15"/>
      <c r="J52" s="14"/>
      <c r="K52" s="14"/>
      <c r="L52" s="14"/>
      <c r="M52" s="15"/>
      <c r="N52" s="15"/>
      <c r="O52" s="15"/>
      <c r="P52" s="15"/>
      <c r="Q52" s="15"/>
      <c r="R52" s="17" t="str">
        <f t="shared" si="1"/>
        <v/>
      </c>
      <c r="S52" s="26" t="str">
        <f t="shared" ref="S52:W52" si="110">IF($A52&gt;0,HLOOKUP($D52,$S$3:$W$5,3,FALSE)*(1-$R52)*E52*1.21,"")</f>
        <v/>
      </c>
      <c r="T52" s="16" t="str">
        <f t="shared" si="110"/>
        <v/>
      </c>
      <c r="U52" s="16" t="str">
        <f t="shared" si="110"/>
        <v/>
      </c>
      <c r="V52" s="16" t="str">
        <f t="shared" si="110"/>
        <v/>
      </c>
      <c r="W52" s="16" t="str">
        <f t="shared" si="110"/>
        <v/>
      </c>
    </row>
    <row r="53" spans="1:23" ht="12.75">
      <c r="A53" s="15"/>
      <c r="B53" s="14"/>
      <c r="C53" s="14"/>
      <c r="D53" s="15"/>
      <c r="E53" s="15"/>
      <c r="F53" s="15"/>
      <c r="G53" s="15"/>
      <c r="H53" s="15"/>
      <c r="I53" s="15"/>
      <c r="J53" s="14"/>
      <c r="K53" s="14"/>
      <c r="L53" s="14"/>
      <c r="M53" s="15"/>
      <c r="N53" s="15"/>
      <c r="O53" s="15"/>
      <c r="P53" s="15"/>
      <c r="Q53" s="15"/>
      <c r="R53" s="17" t="str">
        <f t="shared" si="1"/>
        <v/>
      </c>
      <c r="S53" s="26" t="str">
        <f t="shared" ref="S53:W53" si="111">IF($A53&gt;0,HLOOKUP($D53,$S$3:$W$5,3,FALSE)*(1-$R53)*E53*1.21,"")</f>
        <v/>
      </c>
      <c r="T53" s="16" t="str">
        <f t="shared" si="111"/>
        <v/>
      </c>
      <c r="U53" s="16" t="str">
        <f t="shared" si="111"/>
        <v/>
      </c>
      <c r="V53" s="16" t="str">
        <f t="shared" si="111"/>
        <v/>
      </c>
      <c r="W53" s="16" t="str">
        <f t="shared" si="111"/>
        <v/>
      </c>
    </row>
    <row r="54" spans="1:23" ht="12.75">
      <c r="A54" s="15"/>
      <c r="B54" s="14"/>
      <c r="C54" s="14"/>
      <c r="D54" s="15"/>
      <c r="E54" s="15"/>
      <c r="F54" s="15"/>
      <c r="G54" s="15"/>
      <c r="H54" s="15"/>
      <c r="I54" s="15"/>
      <c r="J54" s="14"/>
      <c r="K54" s="14"/>
      <c r="L54" s="14"/>
      <c r="M54" s="15"/>
      <c r="N54" s="15"/>
      <c r="O54" s="15"/>
      <c r="P54" s="15"/>
      <c r="Q54" s="15"/>
      <c r="R54" s="17" t="str">
        <f t="shared" si="1"/>
        <v/>
      </c>
      <c r="S54" s="26" t="str">
        <f t="shared" ref="S54:W54" si="112">IF($A54&gt;0,HLOOKUP($D54,$S$3:$W$5,3,FALSE)*(1-$R54)*E54*1.21,"")</f>
        <v/>
      </c>
      <c r="T54" s="16" t="str">
        <f t="shared" si="112"/>
        <v/>
      </c>
      <c r="U54" s="16" t="str">
        <f t="shared" si="112"/>
        <v/>
      </c>
      <c r="V54" s="16" t="str">
        <f t="shared" si="112"/>
        <v/>
      </c>
      <c r="W54" s="16" t="str">
        <f t="shared" si="112"/>
        <v/>
      </c>
    </row>
    <row r="55" spans="1:23" ht="12.75">
      <c r="A55" s="15"/>
      <c r="B55" s="14"/>
      <c r="C55" s="14"/>
      <c r="D55" s="15"/>
      <c r="E55" s="15"/>
      <c r="F55" s="15"/>
      <c r="G55" s="15"/>
      <c r="H55" s="15"/>
      <c r="I55" s="15"/>
      <c r="J55" s="14"/>
      <c r="K55" s="14"/>
      <c r="L55" s="14"/>
      <c r="M55" s="15"/>
      <c r="N55" s="15"/>
      <c r="O55" s="15"/>
      <c r="P55" s="15"/>
      <c r="Q55" s="15"/>
      <c r="R55" s="17" t="str">
        <f t="shared" si="1"/>
        <v/>
      </c>
      <c r="S55" s="26" t="str">
        <f t="shared" ref="S55:W55" si="113">IF($A55&gt;0,HLOOKUP($D55,$S$3:$W$5,3,FALSE)*(1-$R55)*E55*1.21,"")</f>
        <v/>
      </c>
      <c r="T55" s="16" t="str">
        <f t="shared" si="113"/>
        <v/>
      </c>
      <c r="U55" s="16" t="str">
        <f t="shared" si="113"/>
        <v/>
      </c>
      <c r="V55" s="16" t="str">
        <f t="shared" si="113"/>
        <v/>
      </c>
      <c r="W55" s="16" t="str">
        <f t="shared" si="113"/>
        <v/>
      </c>
    </row>
    <row r="56" spans="1:23" ht="12.75">
      <c r="A56" s="15"/>
      <c r="B56" s="14"/>
      <c r="C56" s="14"/>
      <c r="D56" s="15"/>
      <c r="E56" s="15"/>
      <c r="F56" s="15"/>
      <c r="G56" s="15"/>
      <c r="H56" s="15"/>
      <c r="I56" s="15"/>
      <c r="J56" s="14"/>
      <c r="K56" s="14"/>
      <c r="L56" s="14"/>
      <c r="M56" s="15"/>
      <c r="N56" s="15"/>
      <c r="O56" s="15"/>
      <c r="P56" s="15"/>
      <c r="Q56" s="15"/>
      <c r="R56" s="17" t="str">
        <f t="shared" si="1"/>
        <v/>
      </c>
      <c r="S56" s="26" t="str">
        <f t="shared" ref="S56:W56" si="114">IF($A56&gt;0,HLOOKUP($D56,$S$3:$W$5,3,FALSE)*(1-$R56)*E56*1.21,"")</f>
        <v/>
      </c>
      <c r="T56" s="16" t="str">
        <f t="shared" si="114"/>
        <v/>
      </c>
      <c r="U56" s="16" t="str">
        <f t="shared" si="114"/>
        <v/>
      </c>
      <c r="V56" s="16" t="str">
        <f t="shared" si="114"/>
        <v/>
      </c>
      <c r="W56" s="16" t="str">
        <f t="shared" si="114"/>
        <v/>
      </c>
    </row>
    <row r="57" spans="1:23" ht="12.75">
      <c r="A57" s="15"/>
      <c r="B57" s="14"/>
      <c r="C57" s="14"/>
      <c r="D57" s="15"/>
      <c r="E57" s="15"/>
      <c r="F57" s="15"/>
      <c r="G57" s="15"/>
      <c r="H57" s="15"/>
      <c r="I57" s="15"/>
      <c r="J57" s="14"/>
      <c r="K57" s="14"/>
      <c r="L57" s="14"/>
      <c r="M57" s="15"/>
      <c r="N57" s="15"/>
      <c r="O57" s="15"/>
      <c r="P57" s="15"/>
      <c r="Q57" s="15"/>
      <c r="R57" s="17" t="str">
        <f t="shared" si="1"/>
        <v/>
      </c>
      <c r="S57" s="26" t="str">
        <f t="shared" ref="S57:W57" si="115">IF($A57&gt;0,HLOOKUP($D57,$S$3:$W$5,3,FALSE)*(1-$R57)*E57*1.21,"")</f>
        <v/>
      </c>
      <c r="T57" s="16" t="str">
        <f t="shared" si="115"/>
        <v/>
      </c>
      <c r="U57" s="16" t="str">
        <f t="shared" si="115"/>
        <v/>
      </c>
      <c r="V57" s="16" t="str">
        <f t="shared" si="115"/>
        <v/>
      </c>
      <c r="W57" s="16" t="str">
        <f t="shared" si="115"/>
        <v/>
      </c>
    </row>
    <row r="58" spans="1:23" ht="12.75">
      <c r="A58" s="15"/>
      <c r="B58" s="14"/>
      <c r="C58" s="14"/>
      <c r="D58" s="15"/>
      <c r="E58" s="15"/>
      <c r="F58" s="15"/>
      <c r="G58" s="15"/>
      <c r="H58" s="15"/>
      <c r="I58" s="15"/>
      <c r="J58" s="14"/>
      <c r="K58" s="14"/>
      <c r="L58" s="14"/>
      <c r="M58" s="15"/>
      <c r="N58" s="15"/>
      <c r="O58" s="15"/>
      <c r="P58" s="15"/>
      <c r="Q58" s="15"/>
      <c r="R58" s="17" t="str">
        <f t="shared" si="1"/>
        <v/>
      </c>
      <c r="S58" s="26" t="str">
        <f t="shared" ref="S58:W58" si="116">IF($A58&gt;0,HLOOKUP($D58,$S$3:$W$5,3,FALSE)*(1-$R58)*E58*1.21,"")</f>
        <v/>
      </c>
      <c r="T58" s="16" t="str">
        <f t="shared" si="116"/>
        <v/>
      </c>
      <c r="U58" s="16" t="str">
        <f t="shared" si="116"/>
        <v/>
      </c>
      <c r="V58" s="16" t="str">
        <f t="shared" si="116"/>
        <v/>
      </c>
      <c r="W58" s="16" t="str">
        <f t="shared" si="116"/>
        <v/>
      </c>
    </row>
    <row r="59" spans="1:23" ht="12.75">
      <c r="A59" s="15"/>
      <c r="B59" s="14"/>
      <c r="C59" s="14"/>
      <c r="D59" s="15"/>
      <c r="E59" s="15"/>
      <c r="F59" s="15"/>
      <c r="G59" s="15"/>
      <c r="H59" s="15"/>
      <c r="I59" s="15"/>
      <c r="J59" s="14"/>
      <c r="K59" s="14"/>
      <c r="L59" s="14"/>
      <c r="M59" s="15"/>
      <c r="N59" s="15"/>
      <c r="O59" s="15"/>
      <c r="P59" s="15"/>
      <c r="Q59" s="15"/>
      <c r="R59" s="17" t="str">
        <f t="shared" si="1"/>
        <v/>
      </c>
      <c r="S59" s="26" t="str">
        <f t="shared" ref="S59:W59" si="117">IF($A59&gt;0,HLOOKUP($D59,$S$3:$W$5,3,FALSE)*(1-$R59)*E59*1.21,"")</f>
        <v/>
      </c>
      <c r="T59" s="16" t="str">
        <f t="shared" si="117"/>
        <v/>
      </c>
      <c r="U59" s="16" t="str">
        <f t="shared" si="117"/>
        <v/>
      </c>
      <c r="V59" s="16" t="str">
        <f t="shared" si="117"/>
        <v/>
      </c>
      <c r="W59" s="16" t="str">
        <f t="shared" si="117"/>
        <v/>
      </c>
    </row>
    <row r="60" spans="1:23" ht="12.75">
      <c r="A60" s="15"/>
      <c r="B60" s="14"/>
      <c r="C60" s="14"/>
      <c r="D60" s="15"/>
      <c r="E60" s="15"/>
      <c r="F60" s="15"/>
      <c r="G60" s="15"/>
      <c r="H60" s="15"/>
      <c r="I60" s="15"/>
      <c r="J60" s="14"/>
      <c r="K60" s="14"/>
      <c r="L60" s="14"/>
      <c r="M60" s="15"/>
      <c r="N60" s="15"/>
      <c r="O60" s="15"/>
      <c r="P60" s="15"/>
      <c r="Q60" s="15"/>
      <c r="R60" s="17" t="str">
        <f t="shared" si="1"/>
        <v/>
      </c>
      <c r="S60" s="26" t="str">
        <f t="shared" ref="S60:W60" si="118">IF($A60&gt;0,HLOOKUP($D60,$S$3:$W$5,3,FALSE)*(1-$R60)*E60*1.21,"")</f>
        <v/>
      </c>
      <c r="T60" s="16" t="str">
        <f t="shared" si="118"/>
        <v/>
      </c>
      <c r="U60" s="16" t="str">
        <f t="shared" si="118"/>
        <v/>
      </c>
      <c r="V60" s="16" t="str">
        <f t="shared" si="118"/>
        <v/>
      </c>
      <c r="W60" s="16" t="str">
        <f t="shared" si="118"/>
        <v/>
      </c>
    </row>
    <row r="61" spans="1:23" ht="12.75">
      <c r="A61" s="15"/>
      <c r="B61" s="14"/>
      <c r="C61" s="14"/>
      <c r="D61" s="15"/>
      <c r="E61" s="15"/>
      <c r="F61" s="15"/>
      <c r="G61" s="15"/>
      <c r="H61" s="15"/>
      <c r="I61" s="15"/>
      <c r="J61" s="14"/>
      <c r="K61" s="14"/>
      <c r="L61" s="14"/>
      <c r="M61" s="15"/>
      <c r="N61" s="15"/>
      <c r="O61" s="15"/>
      <c r="P61" s="15"/>
      <c r="Q61" s="15"/>
      <c r="R61" s="17" t="str">
        <f t="shared" si="1"/>
        <v/>
      </c>
      <c r="S61" s="26" t="str">
        <f t="shared" ref="S61:W61" si="119">IF($A61&gt;0,HLOOKUP($D61,$S$3:$W$5,3,FALSE)*(1-$R61)*E61*1.21,"")</f>
        <v/>
      </c>
      <c r="T61" s="16" t="str">
        <f t="shared" si="119"/>
        <v/>
      </c>
      <c r="U61" s="16" t="str">
        <f t="shared" si="119"/>
        <v/>
      </c>
      <c r="V61" s="16" t="str">
        <f t="shared" si="119"/>
        <v/>
      </c>
      <c r="W61" s="16" t="str">
        <f t="shared" si="119"/>
        <v/>
      </c>
    </row>
    <row r="62" spans="1:23" ht="12.75">
      <c r="A62" s="15"/>
      <c r="B62" s="14"/>
      <c r="C62" s="14"/>
      <c r="D62" s="15"/>
      <c r="E62" s="15"/>
      <c r="F62" s="15"/>
      <c r="G62" s="15"/>
      <c r="H62" s="15"/>
      <c r="I62" s="15"/>
      <c r="J62" s="14"/>
      <c r="K62" s="14"/>
      <c r="L62" s="14"/>
      <c r="M62" s="15"/>
      <c r="N62" s="15"/>
      <c r="O62" s="15"/>
      <c r="P62" s="15"/>
      <c r="Q62" s="15"/>
      <c r="R62" s="17" t="str">
        <f t="shared" si="1"/>
        <v/>
      </c>
      <c r="S62" s="26" t="str">
        <f t="shared" ref="S62:W62" si="120">IF($A62&gt;0,HLOOKUP($D62,$S$3:$W$5,3,FALSE)*(1-$R62)*E62*1.21,"")</f>
        <v/>
      </c>
      <c r="T62" s="16" t="str">
        <f t="shared" si="120"/>
        <v/>
      </c>
      <c r="U62" s="16" t="str">
        <f t="shared" si="120"/>
        <v/>
      </c>
      <c r="V62" s="16" t="str">
        <f t="shared" si="120"/>
        <v/>
      </c>
      <c r="W62" s="16" t="str">
        <f t="shared" si="120"/>
        <v/>
      </c>
    </row>
    <row r="63" spans="1:23" ht="12.75">
      <c r="A63" s="15"/>
      <c r="B63" s="14"/>
      <c r="C63" s="14"/>
      <c r="D63" s="15"/>
      <c r="E63" s="15"/>
      <c r="F63" s="15"/>
      <c r="G63" s="15"/>
      <c r="H63" s="15"/>
      <c r="I63" s="15"/>
      <c r="J63" s="14"/>
      <c r="K63" s="14"/>
      <c r="L63" s="14"/>
      <c r="M63" s="15"/>
      <c r="N63" s="15"/>
      <c r="O63" s="15"/>
      <c r="P63" s="15"/>
      <c r="Q63" s="15"/>
      <c r="R63" s="17" t="str">
        <f t="shared" si="1"/>
        <v/>
      </c>
      <c r="S63" s="26" t="str">
        <f t="shared" ref="S63:W63" si="121">IF($A63&gt;0,HLOOKUP($D63,$S$3:$W$5,3,FALSE)*(1-$R63)*E63*1.21,"")</f>
        <v/>
      </c>
      <c r="T63" s="16" t="str">
        <f t="shared" si="121"/>
        <v/>
      </c>
      <c r="U63" s="16" t="str">
        <f t="shared" si="121"/>
        <v/>
      </c>
      <c r="V63" s="16" t="str">
        <f t="shared" si="121"/>
        <v/>
      </c>
      <c r="W63" s="16" t="str">
        <f t="shared" si="121"/>
        <v/>
      </c>
    </row>
    <row r="64" spans="1:23" ht="12.75">
      <c r="A64" s="15"/>
      <c r="B64" s="14"/>
      <c r="C64" s="14"/>
      <c r="D64" s="15"/>
      <c r="E64" s="15"/>
      <c r="F64" s="15"/>
      <c r="G64" s="15"/>
      <c r="H64" s="15"/>
      <c r="I64" s="15"/>
      <c r="J64" s="14"/>
      <c r="K64" s="14"/>
      <c r="L64" s="14"/>
      <c r="M64" s="15"/>
      <c r="N64" s="15"/>
      <c r="O64" s="15"/>
      <c r="P64" s="15"/>
      <c r="Q64" s="15"/>
      <c r="R64" s="17" t="str">
        <f t="shared" si="1"/>
        <v/>
      </c>
      <c r="S64" s="26" t="str">
        <f t="shared" ref="S64:W64" si="122">IF($A64&gt;0,HLOOKUP($D64,$S$3:$W$5,3,FALSE)*(1-$R64)*E64*1.21,"")</f>
        <v/>
      </c>
      <c r="T64" s="16" t="str">
        <f t="shared" si="122"/>
        <v/>
      </c>
      <c r="U64" s="16" t="str">
        <f t="shared" si="122"/>
        <v/>
      </c>
      <c r="V64" s="16" t="str">
        <f t="shared" si="122"/>
        <v/>
      </c>
      <c r="W64" s="16" t="str">
        <f t="shared" si="122"/>
        <v/>
      </c>
    </row>
    <row r="65" spans="1:23" ht="12.75">
      <c r="A65" s="15"/>
      <c r="B65" s="14"/>
      <c r="C65" s="14"/>
      <c r="D65" s="15"/>
      <c r="E65" s="15"/>
      <c r="F65" s="15"/>
      <c r="G65" s="15"/>
      <c r="H65" s="15"/>
      <c r="I65" s="15"/>
      <c r="J65" s="14"/>
      <c r="K65" s="14"/>
      <c r="L65" s="14"/>
      <c r="M65" s="15"/>
      <c r="N65" s="15"/>
      <c r="O65" s="15"/>
      <c r="P65" s="15"/>
      <c r="Q65" s="15"/>
      <c r="R65" s="17" t="str">
        <f t="shared" si="1"/>
        <v/>
      </c>
      <c r="S65" s="26" t="str">
        <f t="shared" ref="S65:W65" si="123">IF($A65&gt;0,HLOOKUP($D65,$S$3:$W$5,3,FALSE)*(1-$R65)*E65*1.21,"")</f>
        <v/>
      </c>
      <c r="T65" s="16" t="str">
        <f t="shared" si="123"/>
        <v/>
      </c>
      <c r="U65" s="16" t="str">
        <f t="shared" si="123"/>
        <v/>
      </c>
      <c r="V65" s="16" t="str">
        <f t="shared" si="123"/>
        <v/>
      </c>
      <c r="W65" s="16" t="str">
        <f t="shared" si="123"/>
        <v/>
      </c>
    </row>
    <row r="66" spans="1:23" ht="12.75">
      <c r="A66" s="15"/>
      <c r="B66" s="14"/>
      <c r="C66" s="14"/>
      <c r="D66" s="15"/>
      <c r="E66" s="15"/>
      <c r="F66" s="15"/>
      <c r="G66" s="15"/>
      <c r="H66" s="15"/>
      <c r="I66" s="15"/>
      <c r="J66" s="14"/>
      <c r="K66" s="14"/>
      <c r="L66" s="14"/>
      <c r="M66" s="15"/>
      <c r="N66" s="15"/>
      <c r="O66" s="15"/>
      <c r="P66" s="15"/>
      <c r="Q66" s="15"/>
      <c r="R66" s="17" t="str">
        <f t="shared" si="1"/>
        <v/>
      </c>
      <c r="S66" s="26" t="str">
        <f t="shared" ref="S66:W66" si="124">IF($A66&gt;0,HLOOKUP($D66,$S$3:$W$5,3,FALSE)*(1-$R66)*E66*1.21,"")</f>
        <v/>
      </c>
      <c r="T66" s="16" t="str">
        <f t="shared" si="124"/>
        <v/>
      </c>
      <c r="U66" s="16" t="str">
        <f t="shared" si="124"/>
        <v/>
      </c>
      <c r="V66" s="16" t="str">
        <f t="shared" si="124"/>
        <v/>
      </c>
      <c r="W66" s="16" t="str">
        <f t="shared" si="124"/>
        <v/>
      </c>
    </row>
    <row r="67" spans="1:23" ht="12.75">
      <c r="A67" s="15"/>
      <c r="B67" s="14"/>
      <c r="C67" s="14"/>
      <c r="D67" s="15"/>
      <c r="E67" s="15"/>
      <c r="F67" s="15"/>
      <c r="G67" s="15"/>
      <c r="H67" s="15"/>
      <c r="I67" s="15"/>
      <c r="J67" s="14"/>
      <c r="K67" s="14"/>
      <c r="L67" s="14"/>
      <c r="M67" s="15"/>
      <c r="N67" s="15"/>
      <c r="O67" s="15"/>
      <c r="P67" s="15"/>
      <c r="Q67" s="15"/>
      <c r="R67" s="17" t="str">
        <f t="shared" si="1"/>
        <v/>
      </c>
      <c r="S67" s="26" t="str">
        <f t="shared" ref="S67:W67" si="125">IF($A67&gt;0,HLOOKUP($D67,$S$3:$W$5,3,FALSE)*(1-$R67)*E67*1.21,"")</f>
        <v/>
      </c>
      <c r="T67" s="16" t="str">
        <f t="shared" si="125"/>
        <v/>
      </c>
      <c r="U67" s="16" t="str">
        <f t="shared" si="125"/>
        <v/>
      </c>
      <c r="V67" s="16" t="str">
        <f t="shared" si="125"/>
        <v/>
      </c>
      <c r="W67" s="16" t="str">
        <f t="shared" si="125"/>
        <v/>
      </c>
    </row>
    <row r="68" spans="1:23" ht="12.75">
      <c r="A68" s="15"/>
      <c r="B68" s="14"/>
      <c r="C68" s="14"/>
      <c r="D68" s="15"/>
      <c r="E68" s="15"/>
      <c r="F68" s="15"/>
      <c r="G68" s="15"/>
      <c r="H68" s="15"/>
      <c r="I68" s="15"/>
      <c r="J68" s="14"/>
      <c r="K68" s="14"/>
      <c r="L68" s="14"/>
      <c r="M68" s="15"/>
      <c r="N68" s="15"/>
      <c r="O68" s="15"/>
      <c r="P68" s="15"/>
      <c r="Q68" s="15"/>
      <c r="R68" s="17" t="str">
        <f t="shared" si="1"/>
        <v/>
      </c>
      <c r="S68" s="26" t="str">
        <f t="shared" ref="S68:W68" si="126">IF($A68&gt;0,HLOOKUP($D68,$S$3:$W$5,3,FALSE)*(1-$R68)*E68*1.21,"")</f>
        <v/>
      </c>
      <c r="T68" s="16" t="str">
        <f t="shared" si="126"/>
        <v/>
      </c>
      <c r="U68" s="16" t="str">
        <f t="shared" si="126"/>
        <v/>
      </c>
      <c r="V68" s="16" t="str">
        <f t="shared" si="126"/>
        <v/>
      </c>
      <c r="W68" s="16" t="str">
        <f t="shared" si="126"/>
        <v/>
      </c>
    </row>
    <row r="69" spans="1:23" ht="12.75">
      <c r="A69" s="15"/>
      <c r="B69" s="14"/>
      <c r="C69" s="14"/>
      <c r="D69" s="15"/>
      <c r="E69" s="15"/>
      <c r="F69" s="15"/>
      <c r="G69" s="15"/>
      <c r="H69" s="15"/>
      <c r="I69" s="15"/>
      <c r="J69" s="14"/>
      <c r="K69" s="14"/>
      <c r="L69" s="14"/>
      <c r="M69" s="15"/>
      <c r="N69" s="15"/>
      <c r="O69" s="15"/>
      <c r="P69" s="15"/>
      <c r="Q69" s="15"/>
      <c r="R69" s="17" t="str">
        <f t="shared" si="1"/>
        <v/>
      </c>
      <c r="S69" s="26" t="str">
        <f t="shared" ref="S69:W69" si="127">IF($A69&gt;0,HLOOKUP($D69,$S$3:$W$5,3,FALSE)*(1-$R69)*E69*1.21,"")</f>
        <v/>
      </c>
      <c r="T69" s="16" t="str">
        <f t="shared" si="127"/>
        <v/>
      </c>
      <c r="U69" s="16" t="str">
        <f t="shared" si="127"/>
        <v/>
      </c>
      <c r="V69" s="16" t="str">
        <f t="shared" si="127"/>
        <v/>
      </c>
      <c r="W69" s="16" t="str">
        <f t="shared" si="127"/>
        <v/>
      </c>
    </row>
    <row r="70" spans="1:23" ht="12.75">
      <c r="A70" s="15"/>
      <c r="B70" s="14"/>
      <c r="C70" s="14"/>
      <c r="D70" s="15"/>
      <c r="E70" s="15"/>
      <c r="F70" s="15"/>
      <c r="G70" s="15"/>
      <c r="H70" s="15"/>
      <c r="I70" s="15"/>
      <c r="J70" s="14"/>
      <c r="K70" s="14"/>
      <c r="L70" s="14"/>
      <c r="M70" s="15"/>
      <c r="N70" s="15"/>
      <c r="O70" s="15"/>
      <c r="P70" s="15"/>
      <c r="Q70" s="15"/>
      <c r="R70" s="17" t="str">
        <f t="shared" si="1"/>
        <v/>
      </c>
      <c r="S70" s="26" t="str">
        <f t="shared" ref="S70:W70" si="128">IF($A70&gt;0,HLOOKUP($D70,$S$3:$W$5,3,FALSE)*(1-$R70)*E70*1.21,"")</f>
        <v/>
      </c>
      <c r="T70" s="16" t="str">
        <f t="shared" si="128"/>
        <v/>
      </c>
      <c r="U70" s="16" t="str">
        <f t="shared" si="128"/>
        <v/>
      </c>
      <c r="V70" s="16" t="str">
        <f t="shared" si="128"/>
        <v/>
      </c>
      <c r="W70" s="16" t="str">
        <f t="shared" si="128"/>
        <v/>
      </c>
    </row>
    <row r="71" spans="1:23" ht="12.75">
      <c r="A71" s="15"/>
      <c r="B71" s="14"/>
      <c r="C71" s="14"/>
      <c r="D71" s="15"/>
      <c r="E71" s="15"/>
      <c r="F71" s="15"/>
      <c r="G71" s="15"/>
      <c r="H71" s="15"/>
      <c r="I71" s="15"/>
      <c r="J71" s="14"/>
      <c r="K71" s="14"/>
      <c r="L71" s="14"/>
      <c r="M71" s="15"/>
      <c r="N71" s="15"/>
      <c r="O71" s="15"/>
      <c r="P71" s="15"/>
      <c r="Q71" s="15"/>
      <c r="R71" s="17" t="str">
        <f t="shared" si="1"/>
        <v/>
      </c>
      <c r="S71" s="26" t="str">
        <f t="shared" ref="S71:W71" si="129">IF($A71&gt;0,HLOOKUP($D71,$S$3:$W$5,3,FALSE)*(1-$R71)*E71*1.21,"")</f>
        <v/>
      </c>
      <c r="T71" s="16" t="str">
        <f t="shared" si="129"/>
        <v/>
      </c>
      <c r="U71" s="16" t="str">
        <f t="shared" si="129"/>
        <v/>
      </c>
      <c r="V71" s="16" t="str">
        <f t="shared" si="129"/>
        <v/>
      </c>
      <c r="W71" s="16" t="str">
        <f t="shared" si="129"/>
        <v/>
      </c>
    </row>
    <row r="72" spans="1:23" ht="12.75">
      <c r="A72" s="15"/>
      <c r="B72" s="14"/>
      <c r="C72" s="14"/>
      <c r="D72" s="15"/>
      <c r="E72" s="15"/>
      <c r="F72" s="15"/>
      <c r="G72" s="15"/>
      <c r="H72" s="15"/>
      <c r="I72" s="15"/>
      <c r="J72" s="14"/>
      <c r="K72" s="14"/>
      <c r="L72" s="14"/>
      <c r="M72" s="15"/>
      <c r="N72" s="15"/>
      <c r="O72" s="15"/>
      <c r="P72" s="15"/>
      <c r="Q72" s="15"/>
      <c r="R72" s="17" t="str">
        <f t="shared" si="1"/>
        <v/>
      </c>
      <c r="S72" s="26" t="str">
        <f t="shared" ref="S72:W72" si="130">IF($A72&gt;0,HLOOKUP($D72,$S$3:$W$5,3,FALSE)*(1-$R72)*E72*1.21,"")</f>
        <v/>
      </c>
      <c r="T72" s="16" t="str">
        <f t="shared" si="130"/>
        <v/>
      </c>
      <c r="U72" s="16" t="str">
        <f t="shared" si="130"/>
        <v/>
      </c>
      <c r="V72" s="16" t="str">
        <f t="shared" si="130"/>
        <v/>
      </c>
      <c r="W72" s="16" t="str">
        <f t="shared" si="130"/>
        <v/>
      </c>
    </row>
    <row r="73" spans="1:23" ht="12.75">
      <c r="A73" s="15"/>
      <c r="B73" s="14"/>
      <c r="C73" s="14"/>
      <c r="D73" s="15"/>
      <c r="E73" s="15"/>
      <c r="F73" s="15"/>
      <c r="G73" s="15"/>
      <c r="H73" s="15"/>
      <c r="I73" s="15"/>
      <c r="J73" s="14"/>
      <c r="K73" s="14"/>
      <c r="L73" s="14"/>
      <c r="M73" s="15"/>
      <c r="N73" s="15"/>
      <c r="O73" s="15"/>
      <c r="P73" s="15"/>
      <c r="Q73" s="15"/>
      <c r="R73" s="17" t="str">
        <f t="shared" si="1"/>
        <v/>
      </c>
      <c r="S73" s="26" t="str">
        <f t="shared" ref="S73:W73" si="131">IF($A73&gt;0,HLOOKUP($D73,$S$3:$W$5,3,FALSE)*(1-$R73)*E73*1.21,"")</f>
        <v/>
      </c>
      <c r="T73" s="16" t="str">
        <f t="shared" si="131"/>
        <v/>
      </c>
      <c r="U73" s="16" t="str">
        <f t="shared" si="131"/>
        <v/>
      </c>
      <c r="V73" s="16" t="str">
        <f t="shared" si="131"/>
        <v/>
      </c>
      <c r="W73" s="16" t="str">
        <f t="shared" si="131"/>
        <v/>
      </c>
    </row>
    <row r="74" spans="1:23" ht="12.75">
      <c r="A74" s="15"/>
      <c r="B74" s="14"/>
      <c r="C74" s="14"/>
      <c r="D74" s="15"/>
      <c r="E74" s="15"/>
      <c r="F74" s="15"/>
      <c r="G74" s="15"/>
      <c r="H74" s="15"/>
      <c r="I74" s="15"/>
      <c r="J74" s="14"/>
      <c r="K74" s="14"/>
      <c r="L74" s="14"/>
      <c r="M74" s="15"/>
      <c r="N74" s="15"/>
      <c r="O74" s="15"/>
      <c r="P74" s="15"/>
      <c r="Q74" s="15"/>
      <c r="R74" s="17" t="str">
        <f t="shared" si="1"/>
        <v/>
      </c>
      <c r="S74" s="26" t="str">
        <f t="shared" ref="S74:W74" si="132">IF($A74&gt;0,HLOOKUP($D74,$S$3:$W$5,3,FALSE)*(1-$R74)*E74*1.21,"")</f>
        <v/>
      </c>
      <c r="T74" s="16" t="str">
        <f t="shared" si="132"/>
        <v/>
      </c>
      <c r="U74" s="16" t="str">
        <f t="shared" si="132"/>
        <v/>
      </c>
      <c r="V74" s="16" t="str">
        <f t="shared" si="132"/>
        <v/>
      </c>
      <c r="W74" s="16" t="str">
        <f t="shared" si="132"/>
        <v/>
      </c>
    </row>
    <row r="75" spans="1:23" ht="12.75">
      <c r="A75" s="15"/>
      <c r="B75" s="14"/>
      <c r="C75" s="14"/>
      <c r="D75" s="15"/>
      <c r="E75" s="15"/>
      <c r="F75" s="15"/>
      <c r="G75" s="15"/>
      <c r="H75" s="15"/>
      <c r="I75" s="15"/>
      <c r="J75" s="14"/>
      <c r="K75" s="14"/>
      <c r="L75" s="14"/>
      <c r="M75" s="15"/>
      <c r="N75" s="15"/>
      <c r="O75" s="15"/>
      <c r="P75" s="15"/>
      <c r="Q75" s="15"/>
      <c r="R75" s="17" t="str">
        <f t="shared" si="1"/>
        <v/>
      </c>
      <c r="S75" s="26" t="str">
        <f t="shared" ref="S75:W75" si="133">IF($A75&gt;0,HLOOKUP($D75,$S$3:$W$5,3,FALSE)*(1-$R75)*E75*1.21,"")</f>
        <v/>
      </c>
      <c r="T75" s="16" t="str">
        <f t="shared" si="133"/>
        <v/>
      </c>
      <c r="U75" s="16" t="str">
        <f t="shared" si="133"/>
        <v/>
      </c>
      <c r="V75" s="16" t="str">
        <f t="shared" si="133"/>
        <v/>
      </c>
      <c r="W75" s="16" t="str">
        <f t="shared" si="133"/>
        <v/>
      </c>
    </row>
    <row r="76" spans="1:23" ht="12.75">
      <c r="A76" s="15"/>
      <c r="B76" s="14"/>
      <c r="C76" s="14"/>
      <c r="D76" s="15"/>
      <c r="E76" s="15"/>
      <c r="F76" s="15"/>
      <c r="G76" s="15"/>
      <c r="H76" s="15"/>
      <c r="I76" s="15"/>
      <c r="J76" s="14"/>
      <c r="K76" s="14"/>
      <c r="L76" s="14"/>
      <c r="M76" s="15"/>
      <c r="N76" s="15"/>
      <c r="O76" s="15"/>
      <c r="P76" s="15"/>
      <c r="Q76" s="15"/>
      <c r="R76" s="17" t="str">
        <f t="shared" si="1"/>
        <v/>
      </c>
      <c r="S76" s="26" t="str">
        <f t="shared" ref="S76:W76" si="134">IF($A76&gt;0,HLOOKUP($D76,$S$3:$W$5,3,FALSE)*(1-$R76)*E76*1.21,"")</f>
        <v/>
      </c>
      <c r="T76" s="16" t="str">
        <f t="shared" si="134"/>
        <v/>
      </c>
      <c r="U76" s="16" t="str">
        <f t="shared" si="134"/>
        <v/>
      </c>
      <c r="V76" s="16" t="str">
        <f t="shared" si="134"/>
        <v/>
      </c>
      <c r="W76" s="16" t="str">
        <f t="shared" si="134"/>
        <v/>
      </c>
    </row>
    <row r="77" spans="1:23" ht="12.75">
      <c r="A77" s="15"/>
      <c r="B77" s="14"/>
      <c r="C77" s="14"/>
      <c r="D77" s="15"/>
      <c r="E77" s="15"/>
      <c r="F77" s="15"/>
      <c r="G77" s="15"/>
      <c r="H77" s="15"/>
      <c r="I77" s="15"/>
      <c r="J77" s="14"/>
      <c r="K77" s="14"/>
      <c r="L77" s="14"/>
      <c r="M77" s="15"/>
      <c r="N77" s="15"/>
      <c r="O77" s="15"/>
      <c r="P77" s="15"/>
      <c r="Q77" s="15"/>
      <c r="R77" s="17" t="str">
        <f t="shared" si="1"/>
        <v/>
      </c>
      <c r="S77" s="26" t="str">
        <f t="shared" ref="S77:W77" si="135">IF($A77&gt;0,HLOOKUP($D77,$S$3:$W$5,3,FALSE)*(1-$R77)*E77*1.21,"")</f>
        <v/>
      </c>
      <c r="T77" s="16" t="str">
        <f t="shared" si="135"/>
        <v/>
      </c>
      <c r="U77" s="16" t="str">
        <f t="shared" si="135"/>
        <v/>
      </c>
      <c r="V77" s="16" t="str">
        <f t="shared" si="135"/>
        <v/>
      </c>
      <c r="W77" s="16" t="str">
        <f t="shared" si="135"/>
        <v/>
      </c>
    </row>
    <row r="78" spans="1:23" ht="12.75">
      <c r="A78" s="15"/>
      <c r="B78" s="14"/>
      <c r="C78" s="14"/>
      <c r="D78" s="15"/>
      <c r="E78" s="15"/>
      <c r="F78" s="15"/>
      <c r="G78" s="15"/>
      <c r="H78" s="15"/>
      <c r="I78" s="15"/>
      <c r="J78" s="14"/>
      <c r="K78" s="14"/>
      <c r="L78" s="14"/>
      <c r="M78" s="15"/>
      <c r="N78" s="15"/>
      <c r="O78" s="15"/>
      <c r="P78" s="15"/>
      <c r="Q78" s="15"/>
      <c r="R78" s="17" t="str">
        <f t="shared" si="1"/>
        <v/>
      </c>
      <c r="S78" s="26" t="str">
        <f t="shared" ref="S78:W78" si="136">IF($A78&gt;0,HLOOKUP($D78,$S$3:$W$5,3,FALSE)*(1-$R78)*E78*1.21,"")</f>
        <v/>
      </c>
      <c r="T78" s="16" t="str">
        <f t="shared" si="136"/>
        <v/>
      </c>
      <c r="U78" s="16" t="str">
        <f t="shared" si="136"/>
        <v/>
      </c>
      <c r="V78" s="16" t="str">
        <f t="shared" si="136"/>
        <v/>
      </c>
      <c r="W78" s="16" t="str">
        <f t="shared" si="136"/>
        <v/>
      </c>
    </row>
    <row r="79" spans="1:23" ht="12.75">
      <c r="A79" s="15"/>
      <c r="B79" s="14"/>
      <c r="C79" s="14"/>
      <c r="D79" s="15"/>
      <c r="E79" s="15"/>
      <c r="F79" s="15"/>
      <c r="G79" s="15"/>
      <c r="H79" s="15"/>
      <c r="I79" s="15"/>
      <c r="J79" s="14"/>
      <c r="K79" s="14"/>
      <c r="L79" s="14"/>
      <c r="M79" s="15"/>
      <c r="N79" s="15"/>
      <c r="O79" s="15"/>
      <c r="P79" s="15"/>
      <c r="Q79" s="15"/>
      <c r="R79" s="17" t="str">
        <f t="shared" si="1"/>
        <v/>
      </c>
      <c r="S79" s="26" t="str">
        <f t="shared" ref="S79:W79" si="137">IF($A79&gt;0,HLOOKUP($D79,$S$3:$W$5,3,FALSE)*(1-$R79)*E79*1.21,"")</f>
        <v/>
      </c>
      <c r="T79" s="16" t="str">
        <f t="shared" si="137"/>
        <v/>
      </c>
      <c r="U79" s="16" t="str">
        <f t="shared" si="137"/>
        <v/>
      </c>
      <c r="V79" s="16" t="str">
        <f t="shared" si="137"/>
        <v/>
      </c>
      <c r="W79" s="16" t="str">
        <f t="shared" si="137"/>
        <v/>
      </c>
    </row>
    <row r="80" spans="1:23" ht="12.75">
      <c r="A80" s="15"/>
      <c r="B80" s="14"/>
      <c r="C80" s="14"/>
      <c r="D80" s="15"/>
      <c r="E80" s="15"/>
      <c r="F80" s="15"/>
      <c r="G80" s="15"/>
      <c r="H80" s="15"/>
      <c r="I80" s="15"/>
      <c r="J80" s="14"/>
      <c r="K80" s="14"/>
      <c r="L80" s="14"/>
      <c r="M80" s="15"/>
      <c r="N80" s="15"/>
      <c r="O80" s="15"/>
      <c r="P80" s="15"/>
      <c r="Q80" s="15"/>
      <c r="R80" s="17" t="str">
        <f t="shared" si="1"/>
        <v/>
      </c>
      <c r="S80" s="26" t="str">
        <f t="shared" ref="S80:W80" si="138">IF($A80&gt;0,HLOOKUP($D80,$S$3:$W$5,3,FALSE)*(1-$R80)*E80*1.21,"")</f>
        <v/>
      </c>
      <c r="T80" s="16" t="str">
        <f t="shared" si="138"/>
        <v/>
      </c>
      <c r="U80" s="16" t="str">
        <f t="shared" si="138"/>
        <v/>
      </c>
      <c r="V80" s="16" t="str">
        <f t="shared" si="138"/>
        <v/>
      </c>
      <c r="W80" s="16" t="str">
        <f t="shared" si="138"/>
        <v/>
      </c>
    </row>
    <row r="81" spans="1:23" ht="12.75">
      <c r="A81" s="15"/>
      <c r="B81" s="14"/>
      <c r="C81" s="14"/>
      <c r="D81" s="15"/>
      <c r="E81" s="15"/>
      <c r="F81" s="15"/>
      <c r="G81" s="15"/>
      <c r="H81" s="15"/>
      <c r="I81" s="15"/>
      <c r="J81" s="14"/>
      <c r="K81" s="14"/>
      <c r="L81" s="14"/>
      <c r="M81" s="15"/>
      <c r="N81" s="15"/>
      <c r="O81" s="15"/>
      <c r="P81" s="15"/>
      <c r="Q81" s="15"/>
      <c r="R81" s="17" t="str">
        <f t="shared" si="1"/>
        <v/>
      </c>
      <c r="S81" s="26" t="str">
        <f t="shared" ref="S81:W81" si="139">IF($A81&gt;0,HLOOKUP($D81,$S$3:$W$5,3,FALSE)*(1-$R81)*E81*1.21,"")</f>
        <v/>
      </c>
      <c r="T81" s="16" t="str">
        <f t="shared" si="139"/>
        <v/>
      </c>
      <c r="U81" s="16" t="str">
        <f t="shared" si="139"/>
        <v/>
      </c>
      <c r="V81" s="16" t="str">
        <f t="shared" si="139"/>
        <v/>
      </c>
      <c r="W81" s="16" t="str">
        <f t="shared" si="139"/>
        <v/>
      </c>
    </row>
    <row r="82" spans="1:23" ht="12.75">
      <c r="A82" s="15"/>
      <c r="B82" s="14"/>
      <c r="C82" s="14"/>
      <c r="D82" s="15"/>
      <c r="E82" s="15"/>
      <c r="F82" s="15"/>
      <c r="G82" s="15"/>
      <c r="H82" s="15"/>
      <c r="I82" s="15"/>
      <c r="J82" s="14"/>
      <c r="K82" s="14"/>
      <c r="L82" s="14"/>
      <c r="M82" s="15"/>
      <c r="N82" s="15"/>
      <c r="O82" s="15"/>
      <c r="P82" s="15"/>
      <c r="Q82" s="15"/>
      <c r="R82" s="17" t="str">
        <f t="shared" si="1"/>
        <v/>
      </c>
      <c r="S82" s="26" t="str">
        <f t="shared" ref="S82:W82" si="140">IF($A82&gt;0,HLOOKUP($D82,$S$3:$W$5,3,FALSE)*(1-$R82)*E82*1.21,"")</f>
        <v/>
      </c>
      <c r="T82" s="16" t="str">
        <f t="shared" si="140"/>
        <v/>
      </c>
      <c r="U82" s="16" t="str">
        <f t="shared" si="140"/>
        <v/>
      </c>
      <c r="V82" s="16" t="str">
        <f t="shared" si="140"/>
        <v/>
      </c>
      <c r="W82" s="16" t="str">
        <f t="shared" si="140"/>
        <v/>
      </c>
    </row>
    <row r="83" spans="1:23" ht="12.75">
      <c r="A83" s="15"/>
      <c r="B83" s="14"/>
      <c r="C83" s="14"/>
      <c r="D83" s="15"/>
      <c r="E83" s="15"/>
      <c r="F83" s="15"/>
      <c r="G83" s="15"/>
      <c r="H83" s="15"/>
      <c r="I83" s="15"/>
      <c r="J83" s="14"/>
      <c r="K83" s="14"/>
      <c r="L83" s="14"/>
      <c r="M83" s="15"/>
      <c r="N83" s="15"/>
      <c r="O83" s="15"/>
      <c r="P83" s="15"/>
      <c r="Q83" s="15"/>
      <c r="R83" s="17" t="str">
        <f t="shared" si="1"/>
        <v/>
      </c>
      <c r="S83" s="26" t="str">
        <f t="shared" ref="S83:W83" si="141">IF($A83&gt;0,HLOOKUP($D83,$S$3:$W$5,3,FALSE)*(1-$R83)*E83*1.21,"")</f>
        <v/>
      </c>
      <c r="T83" s="16" t="str">
        <f t="shared" si="141"/>
        <v/>
      </c>
      <c r="U83" s="16" t="str">
        <f t="shared" si="141"/>
        <v/>
      </c>
      <c r="V83" s="16" t="str">
        <f t="shared" si="141"/>
        <v/>
      </c>
      <c r="W83" s="16" t="str">
        <f t="shared" si="141"/>
        <v/>
      </c>
    </row>
    <row r="84" spans="1:23" ht="12.75">
      <c r="A84" s="15"/>
      <c r="B84" s="14"/>
      <c r="C84" s="14"/>
      <c r="D84" s="15"/>
      <c r="E84" s="15"/>
      <c r="F84" s="15"/>
      <c r="G84" s="15"/>
      <c r="H84" s="15"/>
      <c r="I84" s="15"/>
      <c r="J84" s="14"/>
      <c r="K84" s="14"/>
      <c r="L84" s="14"/>
      <c r="M84" s="15"/>
      <c r="N84" s="15"/>
      <c r="O84" s="15"/>
      <c r="P84" s="15"/>
      <c r="Q84" s="15"/>
      <c r="R84" s="17" t="str">
        <f t="shared" si="1"/>
        <v/>
      </c>
      <c r="S84" s="26" t="str">
        <f t="shared" ref="S84:W84" si="142">IF($A84&gt;0,HLOOKUP($D84,$S$3:$W$5,3,FALSE)*(1-$R84)*E84*1.21,"")</f>
        <v/>
      </c>
      <c r="T84" s="16" t="str">
        <f t="shared" si="142"/>
        <v/>
      </c>
      <c r="U84" s="16" t="str">
        <f t="shared" si="142"/>
        <v/>
      </c>
      <c r="V84" s="16" t="str">
        <f t="shared" si="142"/>
        <v/>
      </c>
      <c r="W84" s="16" t="str">
        <f t="shared" si="142"/>
        <v/>
      </c>
    </row>
    <row r="85" spans="1:23" ht="12.75">
      <c r="A85" s="15"/>
      <c r="B85" s="14"/>
      <c r="C85" s="14"/>
      <c r="D85" s="15"/>
      <c r="E85" s="15"/>
      <c r="F85" s="15"/>
      <c r="G85" s="15"/>
      <c r="H85" s="15"/>
      <c r="I85" s="15"/>
      <c r="J85" s="14"/>
      <c r="K85" s="14"/>
      <c r="L85" s="14"/>
      <c r="M85" s="15"/>
      <c r="N85" s="15"/>
      <c r="O85" s="15"/>
      <c r="P85" s="15"/>
      <c r="Q85" s="15"/>
      <c r="R85" s="17" t="str">
        <f t="shared" si="1"/>
        <v/>
      </c>
      <c r="S85" s="26" t="str">
        <f t="shared" ref="S85:W85" si="143">IF($A85&gt;0,HLOOKUP($D85,$S$3:$W$5,3,FALSE)*(1-$R85)*E85*1.21,"")</f>
        <v/>
      </c>
      <c r="T85" s="16" t="str">
        <f t="shared" si="143"/>
        <v/>
      </c>
      <c r="U85" s="16" t="str">
        <f t="shared" si="143"/>
        <v/>
      </c>
      <c r="V85" s="16" t="str">
        <f t="shared" si="143"/>
        <v/>
      </c>
      <c r="W85" s="16" t="str">
        <f t="shared" si="143"/>
        <v/>
      </c>
    </row>
    <row r="86" spans="1:23" ht="12.75">
      <c r="A86" s="15"/>
      <c r="B86" s="14"/>
      <c r="C86" s="14"/>
      <c r="D86" s="15"/>
      <c r="E86" s="15"/>
      <c r="F86" s="15"/>
      <c r="G86" s="15"/>
      <c r="H86" s="15"/>
      <c r="I86" s="15"/>
      <c r="J86" s="14"/>
      <c r="K86" s="14"/>
      <c r="L86" s="14"/>
      <c r="M86" s="15"/>
      <c r="N86" s="15"/>
      <c r="O86" s="15"/>
      <c r="P86" s="15"/>
      <c r="Q86" s="15"/>
      <c r="R86" s="17" t="str">
        <f t="shared" si="1"/>
        <v/>
      </c>
      <c r="S86" s="26" t="str">
        <f t="shared" ref="S86:W86" si="144">IF($A86&gt;0,HLOOKUP($D86,$S$3:$W$5,3,FALSE)*(1-$R86)*E86*1.21,"")</f>
        <v/>
      </c>
      <c r="T86" s="16" t="str">
        <f t="shared" si="144"/>
        <v/>
      </c>
      <c r="U86" s="16" t="str">
        <f t="shared" si="144"/>
        <v/>
      </c>
      <c r="V86" s="16" t="str">
        <f t="shared" si="144"/>
        <v/>
      </c>
      <c r="W86" s="16" t="str">
        <f t="shared" si="144"/>
        <v/>
      </c>
    </row>
    <row r="87" spans="1:23" ht="12.75">
      <c r="A87" s="15"/>
      <c r="B87" s="14"/>
      <c r="C87" s="14"/>
      <c r="D87" s="15"/>
      <c r="E87" s="15"/>
      <c r="F87" s="15"/>
      <c r="G87" s="15"/>
      <c r="H87" s="15"/>
      <c r="I87" s="15"/>
      <c r="J87" s="14"/>
      <c r="K87" s="14"/>
      <c r="L87" s="14"/>
      <c r="M87" s="15"/>
      <c r="N87" s="15"/>
      <c r="O87" s="15"/>
      <c r="P87" s="15"/>
      <c r="Q87" s="15"/>
      <c r="R87" s="17" t="str">
        <f t="shared" si="1"/>
        <v/>
      </c>
      <c r="S87" s="26" t="str">
        <f t="shared" ref="S87:W87" si="145">IF($A87&gt;0,HLOOKUP($D87,$S$3:$W$5,3,FALSE)*(1-$R87)*E87*1.21,"")</f>
        <v/>
      </c>
      <c r="T87" s="16" t="str">
        <f t="shared" si="145"/>
        <v/>
      </c>
      <c r="U87" s="16" t="str">
        <f t="shared" si="145"/>
        <v/>
      </c>
      <c r="V87" s="16" t="str">
        <f t="shared" si="145"/>
        <v/>
      </c>
      <c r="W87" s="16" t="str">
        <f t="shared" si="145"/>
        <v/>
      </c>
    </row>
    <row r="88" spans="1:23" ht="12.75">
      <c r="A88" s="15"/>
      <c r="B88" s="14"/>
      <c r="C88" s="14"/>
      <c r="D88" s="15"/>
      <c r="E88" s="15"/>
      <c r="F88" s="15"/>
      <c r="G88" s="15"/>
      <c r="H88" s="15"/>
      <c r="I88" s="15"/>
      <c r="J88" s="14"/>
      <c r="K88" s="14"/>
      <c r="L88" s="14"/>
      <c r="M88" s="15"/>
      <c r="N88" s="15"/>
      <c r="O88" s="15"/>
      <c r="P88" s="15"/>
      <c r="Q88" s="15"/>
      <c r="R88" s="17" t="str">
        <f t="shared" si="1"/>
        <v/>
      </c>
      <c r="S88" s="26" t="str">
        <f t="shared" ref="S88:W88" si="146">IF($A88&gt;0,HLOOKUP($D88,$S$3:$W$5,3,FALSE)*(1-$R88)*E88*1.21,"")</f>
        <v/>
      </c>
      <c r="T88" s="16" t="str">
        <f t="shared" si="146"/>
        <v/>
      </c>
      <c r="U88" s="16" t="str">
        <f t="shared" si="146"/>
        <v/>
      </c>
      <c r="V88" s="16" t="str">
        <f t="shared" si="146"/>
        <v/>
      </c>
      <c r="W88" s="16" t="str">
        <f t="shared" si="146"/>
        <v/>
      </c>
    </row>
    <row r="89" spans="1:23" ht="12.75">
      <c r="A89" s="15"/>
      <c r="B89" s="14"/>
      <c r="C89" s="14"/>
      <c r="D89" s="15"/>
      <c r="E89" s="15"/>
      <c r="F89" s="15"/>
      <c r="G89" s="15"/>
      <c r="H89" s="15"/>
      <c r="I89" s="15"/>
      <c r="J89" s="14"/>
      <c r="K89" s="14"/>
      <c r="L89" s="14"/>
      <c r="M89" s="15"/>
      <c r="N89" s="15"/>
      <c r="O89" s="15"/>
      <c r="P89" s="15"/>
      <c r="Q89" s="15"/>
      <c r="R89" s="17" t="str">
        <f t="shared" si="1"/>
        <v/>
      </c>
      <c r="S89" s="26" t="str">
        <f t="shared" ref="S89:W89" si="147">IF($A89&gt;0,HLOOKUP($D89,$S$3:$W$5,3,FALSE)*(1-$R89)*E89*1.21,"")</f>
        <v/>
      </c>
      <c r="T89" s="16" t="str">
        <f t="shared" si="147"/>
        <v/>
      </c>
      <c r="U89" s="16" t="str">
        <f t="shared" si="147"/>
        <v/>
      </c>
      <c r="V89" s="16" t="str">
        <f t="shared" si="147"/>
        <v/>
      </c>
      <c r="W89" s="16" t="str">
        <f t="shared" si="147"/>
        <v/>
      </c>
    </row>
    <row r="90" spans="1:23" ht="12.75">
      <c r="A90" s="15"/>
      <c r="B90" s="14"/>
      <c r="C90" s="14"/>
      <c r="D90" s="15"/>
      <c r="E90" s="15"/>
      <c r="F90" s="15"/>
      <c r="G90" s="15"/>
      <c r="H90" s="15"/>
      <c r="I90" s="15"/>
      <c r="J90" s="14"/>
      <c r="K90" s="14"/>
      <c r="L90" s="14"/>
      <c r="M90" s="15"/>
      <c r="N90" s="15"/>
      <c r="O90" s="15"/>
      <c r="P90" s="15"/>
      <c r="Q90" s="15"/>
      <c r="R90" s="17" t="str">
        <f t="shared" si="1"/>
        <v/>
      </c>
      <c r="S90" s="26" t="str">
        <f t="shared" ref="S90:W90" si="148">IF($A90&gt;0,HLOOKUP($D90,$S$3:$W$5,3,FALSE)*(1-$R90)*E90*1.21,"")</f>
        <v/>
      </c>
      <c r="T90" s="16" t="str">
        <f t="shared" si="148"/>
        <v/>
      </c>
      <c r="U90" s="16" t="str">
        <f t="shared" si="148"/>
        <v/>
      </c>
      <c r="V90" s="16" t="str">
        <f t="shared" si="148"/>
        <v/>
      </c>
      <c r="W90" s="16" t="str">
        <f t="shared" si="148"/>
        <v/>
      </c>
    </row>
    <row r="91" spans="1:23" ht="12.75">
      <c r="A91" s="15"/>
      <c r="B91" s="14"/>
      <c r="C91" s="14"/>
      <c r="D91" s="15"/>
      <c r="E91" s="15"/>
      <c r="F91" s="15"/>
      <c r="G91" s="15"/>
      <c r="H91" s="15"/>
      <c r="I91" s="15"/>
      <c r="J91" s="14"/>
      <c r="K91" s="14"/>
      <c r="L91" s="14"/>
      <c r="M91" s="15"/>
      <c r="N91" s="15"/>
      <c r="O91" s="15"/>
      <c r="P91" s="15"/>
      <c r="Q91" s="15"/>
      <c r="R91" s="17" t="str">
        <f t="shared" si="1"/>
        <v/>
      </c>
      <c r="S91" s="26" t="str">
        <f t="shared" ref="S91:W91" si="149">IF($A91&gt;0,HLOOKUP($D91,$S$3:$W$5,3,FALSE)*(1-$R91)*E91*1.21,"")</f>
        <v/>
      </c>
      <c r="T91" s="16" t="str">
        <f t="shared" si="149"/>
        <v/>
      </c>
      <c r="U91" s="16" t="str">
        <f t="shared" si="149"/>
        <v/>
      </c>
      <c r="V91" s="16" t="str">
        <f t="shared" si="149"/>
        <v/>
      </c>
      <c r="W91" s="16" t="str">
        <f t="shared" si="149"/>
        <v/>
      </c>
    </row>
    <row r="92" spans="1:23" ht="12.75">
      <c r="A92" s="15"/>
      <c r="B92" s="14"/>
      <c r="C92" s="14"/>
      <c r="D92" s="15"/>
      <c r="E92" s="15"/>
      <c r="F92" s="15"/>
      <c r="G92" s="15"/>
      <c r="H92" s="15"/>
      <c r="I92" s="15"/>
      <c r="J92" s="14"/>
      <c r="K92" s="14"/>
      <c r="L92" s="14"/>
      <c r="M92" s="15"/>
      <c r="N92" s="15"/>
      <c r="O92" s="15"/>
      <c r="P92" s="15"/>
      <c r="Q92" s="15"/>
      <c r="R92" s="17" t="str">
        <f t="shared" si="1"/>
        <v/>
      </c>
      <c r="S92" s="26" t="str">
        <f t="shared" ref="S92:W92" si="150">IF($A92&gt;0,HLOOKUP($D92,$S$3:$W$5,3,FALSE)*(1-$R92)*E92*1.21,"")</f>
        <v/>
      </c>
      <c r="T92" s="16" t="str">
        <f t="shared" si="150"/>
        <v/>
      </c>
      <c r="U92" s="16" t="str">
        <f t="shared" si="150"/>
        <v/>
      </c>
      <c r="V92" s="16" t="str">
        <f t="shared" si="150"/>
        <v/>
      </c>
      <c r="W92" s="16" t="str">
        <f t="shared" si="150"/>
        <v/>
      </c>
    </row>
    <row r="93" spans="1:23" ht="12.75">
      <c r="A93" s="15"/>
      <c r="B93" s="14"/>
      <c r="C93" s="14"/>
      <c r="D93" s="15"/>
      <c r="E93" s="15"/>
      <c r="F93" s="15"/>
      <c r="G93" s="15"/>
      <c r="H93" s="15"/>
      <c r="I93" s="15"/>
      <c r="J93" s="14"/>
      <c r="K93" s="14"/>
      <c r="L93" s="14"/>
      <c r="M93" s="15"/>
      <c r="N93" s="15"/>
      <c r="O93" s="15"/>
      <c r="P93" s="15"/>
      <c r="Q93" s="15"/>
      <c r="R93" s="17" t="str">
        <f t="shared" si="1"/>
        <v/>
      </c>
      <c r="S93" s="26" t="str">
        <f t="shared" ref="S93:W93" si="151">IF($A93&gt;0,HLOOKUP($D93,$S$3:$W$5,3,FALSE)*(1-$R93)*E93*1.21,"")</f>
        <v/>
      </c>
      <c r="T93" s="16" t="str">
        <f t="shared" si="151"/>
        <v/>
      </c>
      <c r="U93" s="16" t="str">
        <f t="shared" si="151"/>
        <v/>
      </c>
      <c r="V93" s="16" t="str">
        <f t="shared" si="151"/>
        <v/>
      </c>
      <c r="W93" s="16" t="str">
        <f t="shared" si="151"/>
        <v/>
      </c>
    </row>
    <row r="94" spans="1:23" ht="12.75">
      <c r="A94" s="15"/>
      <c r="B94" s="14"/>
      <c r="C94" s="14"/>
      <c r="D94" s="15"/>
      <c r="E94" s="15"/>
      <c r="F94" s="15"/>
      <c r="G94" s="15"/>
      <c r="H94" s="15"/>
      <c r="I94" s="15"/>
      <c r="J94" s="14"/>
      <c r="K94" s="14"/>
      <c r="L94" s="14"/>
      <c r="M94" s="15"/>
      <c r="N94" s="15"/>
      <c r="O94" s="15"/>
      <c r="P94" s="15"/>
      <c r="Q94" s="15"/>
      <c r="R94" s="17" t="str">
        <f t="shared" si="1"/>
        <v/>
      </c>
      <c r="S94" s="26" t="str">
        <f t="shared" ref="S94:W94" si="152">IF($A94&gt;0,HLOOKUP($D94,$S$3:$W$5,3,FALSE)*(1-$R94)*E94*1.21,"")</f>
        <v/>
      </c>
      <c r="T94" s="16" t="str">
        <f t="shared" si="152"/>
        <v/>
      </c>
      <c r="U94" s="16" t="str">
        <f t="shared" si="152"/>
        <v/>
      </c>
      <c r="V94" s="16" t="str">
        <f t="shared" si="152"/>
        <v/>
      </c>
      <c r="W94" s="16" t="str">
        <f t="shared" si="152"/>
        <v/>
      </c>
    </row>
    <row r="95" spans="1:23" ht="12.75">
      <c r="A95" s="15"/>
      <c r="B95" s="14"/>
      <c r="C95" s="14"/>
      <c r="D95" s="15"/>
      <c r="E95" s="15"/>
      <c r="F95" s="15"/>
      <c r="G95" s="15"/>
      <c r="H95" s="15"/>
      <c r="I95" s="15"/>
      <c r="J95" s="14"/>
      <c r="K95" s="14"/>
      <c r="L95" s="14"/>
      <c r="M95" s="15"/>
      <c r="N95" s="15"/>
      <c r="O95" s="15"/>
      <c r="P95" s="15"/>
      <c r="Q95" s="15"/>
      <c r="R95" s="17" t="str">
        <f t="shared" si="1"/>
        <v/>
      </c>
      <c r="S95" s="26" t="str">
        <f t="shared" ref="S95:W95" si="153">IF($A95&gt;0,HLOOKUP($D95,$S$3:$W$5,3,FALSE)*(1-$R95)*E95*1.21,"")</f>
        <v/>
      </c>
      <c r="T95" s="16" t="str">
        <f t="shared" si="153"/>
        <v/>
      </c>
      <c r="U95" s="16" t="str">
        <f t="shared" si="153"/>
        <v/>
      </c>
      <c r="V95" s="16" t="str">
        <f t="shared" si="153"/>
        <v/>
      </c>
      <c r="W95" s="16" t="str">
        <f t="shared" si="153"/>
        <v/>
      </c>
    </row>
    <row r="96" spans="1:23" ht="12.75">
      <c r="A96" s="15"/>
      <c r="B96" s="14"/>
      <c r="C96" s="14"/>
      <c r="D96" s="15"/>
      <c r="E96" s="15"/>
      <c r="F96" s="15"/>
      <c r="G96" s="15"/>
      <c r="H96" s="15"/>
      <c r="I96" s="15"/>
      <c r="J96" s="14"/>
      <c r="K96" s="14"/>
      <c r="L96" s="14"/>
      <c r="M96" s="15"/>
      <c r="N96" s="15"/>
      <c r="O96" s="15"/>
      <c r="P96" s="15"/>
      <c r="Q96" s="15"/>
      <c r="R96" s="17" t="str">
        <f t="shared" si="1"/>
        <v/>
      </c>
      <c r="S96" s="26" t="str">
        <f t="shared" ref="S96:W96" si="154">IF($A96&gt;0,HLOOKUP($D96,$S$3:$W$5,3,FALSE)*(1-$R96)*E96*1.21,"")</f>
        <v/>
      </c>
      <c r="T96" s="16" t="str">
        <f t="shared" si="154"/>
        <v/>
      </c>
      <c r="U96" s="16" t="str">
        <f t="shared" si="154"/>
        <v/>
      </c>
      <c r="V96" s="16" t="str">
        <f t="shared" si="154"/>
        <v/>
      </c>
      <c r="W96" s="16" t="str">
        <f t="shared" si="154"/>
        <v/>
      </c>
    </row>
    <row r="97" spans="1:23" ht="12.75">
      <c r="A97" s="15"/>
      <c r="B97" s="14"/>
      <c r="C97" s="14"/>
      <c r="D97" s="15"/>
      <c r="E97" s="15"/>
      <c r="F97" s="15"/>
      <c r="G97" s="15"/>
      <c r="H97" s="15"/>
      <c r="I97" s="15"/>
      <c r="J97" s="14"/>
      <c r="K97" s="14"/>
      <c r="L97" s="14"/>
      <c r="M97" s="15"/>
      <c r="N97" s="15"/>
      <c r="O97" s="15"/>
      <c r="P97" s="15"/>
      <c r="Q97" s="15"/>
      <c r="R97" s="17" t="str">
        <f t="shared" si="1"/>
        <v/>
      </c>
      <c r="S97" s="26" t="str">
        <f t="shared" ref="S97:W97" si="155">IF($A97&gt;0,HLOOKUP($D97,$S$3:$W$5,3,FALSE)*(1-$R97)*E97*1.21,"")</f>
        <v/>
      </c>
      <c r="T97" s="16" t="str">
        <f t="shared" si="155"/>
        <v/>
      </c>
      <c r="U97" s="16" t="str">
        <f t="shared" si="155"/>
        <v/>
      </c>
      <c r="V97" s="16" t="str">
        <f t="shared" si="155"/>
        <v/>
      </c>
      <c r="W97" s="16" t="str">
        <f t="shared" si="155"/>
        <v/>
      </c>
    </row>
    <row r="98" spans="1:23" ht="12.75">
      <c r="A98" s="15"/>
      <c r="B98" s="14"/>
      <c r="C98" s="14"/>
      <c r="D98" s="15"/>
      <c r="E98" s="15"/>
      <c r="F98" s="15"/>
      <c r="G98" s="15"/>
      <c r="H98" s="15"/>
      <c r="I98" s="15"/>
      <c r="J98" s="14"/>
      <c r="K98" s="14"/>
      <c r="L98" s="14"/>
      <c r="M98" s="15"/>
      <c r="N98" s="15"/>
      <c r="O98" s="15"/>
      <c r="P98" s="15"/>
      <c r="Q98" s="15"/>
      <c r="R98" s="17" t="str">
        <f t="shared" si="1"/>
        <v/>
      </c>
      <c r="S98" s="26" t="str">
        <f t="shared" ref="S98:W98" si="156">IF($A98&gt;0,HLOOKUP($D98,$S$3:$W$5,3,FALSE)*(1-$R98)*E98*1.21,"")</f>
        <v/>
      </c>
      <c r="T98" s="16" t="str">
        <f t="shared" si="156"/>
        <v/>
      </c>
      <c r="U98" s="16" t="str">
        <f t="shared" si="156"/>
        <v/>
      </c>
      <c r="V98" s="16" t="str">
        <f t="shared" si="156"/>
        <v/>
      </c>
      <c r="W98" s="16" t="str">
        <f t="shared" si="156"/>
        <v/>
      </c>
    </row>
    <row r="99" spans="1:23" ht="12.75">
      <c r="A99" s="15"/>
      <c r="B99" s="14"/>
      <c r="C99" s="14"/>
      <c r="D99" s="15"/>
      <c r="E99" s="15"/>
      <c r="F99" s="15"/>
      <c r="G99" s="15"/>
      <c r="H99" s="15"/>
      <c r="I99" s="15"/>
      <c r="J99" s="14"/>
      <c r="K99" s="14"/>
      <c r="L99" s="14"/>
      <c r="M99" s="15"/>
      <c r="N99" s="15"/>
      <c r="O99" s="15"/>
      <c r="P99" s="15"/>
      <c r="Q99" s="15"/>
      <c r="R99" s="17" t="str">
        <f t="shared" si="1"/>
        <v/>
      </c>
      <c r="S99" s="26" t="str">
        <f t="shared" ref="S99:W99" si="157">IF($A99&gt;0,HLOOKUP($D99,$S$3:$W$5,3,FALSE)*(1-$R99)*E99*1.21,"")</f>
        <v/>
      </c>
      <c r="T99" s="16" t="str">
        <f t="shared" si="157"/>
        <v/>
      </c>
      <c r="U99" s="16" t="str">
        <f t="shared" si="157"/>
        <v/>
      </c>
      <c r="V99" s="16" t="str">
        <f t="shared" si="157"/>
        <v/>
      </c>
      <c r="W99" s="16" t="str">
        <f t="shared" si="157"/>
        <v/>
      </c>
    </row>
    <row r="100" spans="1:23" ht="12.75">
      <c r="A100" s="15"/>
      <c r="B100" s="14"/>
      <c r="C100" s="14"/>
      <c r="D100" s="15"/>
      <c r="E100" s="15"/>
      <c r="F100" s="15"/>
      <c r="G100" s="15"/>
      <c r="H100" s="15"/>
      <c r="I100" s="15"/>
      <c r="J100" s="14"/>
      <c r="K100" s="14"/>
      <c r="L100" s="14"/>
      <c r="M100" s="15"/>
      <c r="N100" s="15"/>
      <c r="O100" s="15"/>
      <c r="P100" s="15"/>
      <c r="Q100" s="15"/>
      <c r="R100" s="17" t="str">
        <f t="shared" si="1"/>
        <v/>
      </c>
      <c r="S100" s="26" t="str">
        <f t="shared" ref="S100:W100" si="158">IF($A100&gt;0,HLOOKUP($D100,$S$3:$W$5,3,FALSE)*(1-$R100)*E100*1.21,"")</f>
        <v/>
      </c>
      <c r="T100" s="16" t="str">
        <f t="shared" si="158"/>
        <v/>
      </c>
      <c r="U100" s="16" t="str">
        <f t="shared" si="158"/>
        <v/>
      </c>
      <c r="V100" s="16" t="str">
        <f t="shared" si="158"/>
        <v/>
      </c>
      <c r="W100" s="16" t="str">
        <f t="shared" si="158"/>
        <v/>
      </c>
    </row>
    <row r="101" spans="1:23" ht="12.75">
      <c r="A101" s="15"/>
      <c r="B101" s="14"/>
      <c r="C101" s="14"/>
      <c r="D101" s="15"/>
      <c r="E101" s="15"/>
      <c r="F101" s="15"/>
      <c r="G101" s="15"/>
      <c r="H101" s="15"/>
      <c r="I101" s="15"/>
      <c r="J101" s="14"/>
      <c r="K101" s="14"/>
      <c r="L101" s="14"/>
      <c r="M101" s="15"/>
      <c r="N101" s="15"/>
      <c r="O101" s="15"/>
      <c r="P101" s="15"/>
      <c r="Q101" s="15"/>
      <c r="R101" s="17" t="str">
        <f t="shared" si="1"/>
        <v/>
      </c>
      <c r="S101" s="26" t="str">
        <f t="shared" ref="S101:W101" si="159">IF($A101&gt;0,HLOOKUP($D101,$S$3:$W$5,3,FALSE)*(1-$R101)*E101*1.21,"")</f>
        <v/>
      </c>
      <c r="T101" s="16" t="str">
        <f t="shared" si="159"/>
        <v/>
      </c>
      <c r="U101" s="16" t="str">
        <f t="shared" si="159"/>
        <v/>
      </c>
      <c r="V101" s="16" t="str">
        <f t="shared" si="159"/>
        <v/>
      </c>
      <c r="W101" s="16" t="str">
        <f t="shared" si="159"/>
        <v/>
      </c>
    </row>
    <row r="102" spans="1:23" ht="12.75">
      <c r="A102" s="15"/>
      <c r="B102" s="14"/>
      <c r="C102" s="14"/>
      <c r="D102" s="15"/>
      <c r="E102" s="15"/>
      <c r="F102" s="15"/>
      <c r="G102" s="15"/>
      <c r="H102" s="15"/>
      <c r="I102" s="15"/>
      <c r="J102" s="14"/>
      <c r="K102" s="14"/>
      <c r="L102" s="14"/>
      <c r="M102" s="15"/>
      <c r="N102" s="15"/>
      <c r="O102" s="15"/>
      <c r="P102" s="15"/>
      <c r="Q102" s="15"/>
      <c r="R102" s="17" t="str">
        <f t="shared" si="1"/>
        <v/>
      </c>
      <c r="S102" s="26" t="str">
        <f t="shared" ref="S102:W102" si="160">IF($A102&gt;0,HLOOKUP($D102,$S$3:$W$5,3,FALSE)*(1-$R102)*E102*1.21,"")</f>
        <v/>
      </c>
      <c r="T102" s="16" t="str">
        <f t="shared" si="160"/>
        <v/>
      </c>
      <c r="U102" s="16" t="str">
        <f t="shared" si="160"/>
        <v/>
      </c>
      <c r="V102" s="16" t="str">
        <f t="shared" si="160"/>
        <v/>
      </c>
      <c r="W102" s="16" t="str">
        <f t="shared" si="160"/>
        <v/>
      </c>
    </row>
    <row r="103" spans="1:23" ht="12.75">
      <c r="A103" s="15"/>
      <c r="B103" s="14"/>
      <c r="C103" s="14"/>
      <c r="D103" s="15"/>
      <c r="E103" s="15"/>
      <c r="F103" s="15"/>
      <c r="G103" s="15"/>
      <c r="H103" s="15"/>
      <c r="I103" s="15"/>
      <c r="J103" s="14"/>
      <c r="K103" s="14"/>
      <c r="L103" s="14"/>
      <c r="M103" s="15"/>
      <c r="N103" s="15"/>
      <c r="O103" s="15"/>
      <c r="P103" s="15"/>
      <c r="Q103" s="15"/>
      <c r="R103" s="17" t="str">
        <f t="shared" si="1"/>
        <v/>
      </c>
      <c r="S103" s="26" t="str">
        <f t="shared" ref="S103:W103" si="161">IF($A103&gt;0,HLOOKUP($D103,$S$3:$W$5,3,FALSE)*(1-$R103)*E103*1.21,"")</f>
        <v/>
      </c>
      <c r="T103" s="16" t="str">
        <f t="shared" si="161"/>
        <v/>
      </c>
      <c r="U103" s="16" t="str">
        <f t="shared" si="161"/>
        <v/>
      </c>
      <c r="V103" s="16" t="str">
        <f t="shared" si="161"/>
        <v/>
      </c>
      <c r="W103" s="16" t="str">
        <f t="shared" si="161"/>
        <v/>
      </c>
    </row>
    <row r="104" spans="1:23" ht="12.75">
      <c r="A104" s="15"/>
      <c r="B104" s="14"/>
      <c r="C104" s="14"/>
      <c r="D104" s="15"/>
      <c r="E104" s="15"/>
      <c r="F104" s="15"/>
      <c r="G104" s="15"/>
      <c r="H104" s="15"/>
      <c r="I104" s="15"/>
      <c r="J104" s="14"/>
      <c r="K104" s="14"/>
      <c r="L104" s="14"/>
      <c r="M104" s="15"/>
      <c r="N104" s="15"/>
      <c r="O104" s="15"/>
      <c r="P104" s="15"/>
      <c r="Q104" s="15"/>
      <c r="R104" s="17" t="str">
        <f t="shared" si="1"/>
        <v/>
      </c>
      <c r="S104" s="26" t="str">
        <f t="shared" ref="S104:W104" si="162">IF($A104&gt;0,HLOOKUP($D104,$S$3:$W$5,3,FALSE)*(1-$R104)*E104*1.21,"")</f>
        <v/>
      </c>
      <c r="T104" s="16" t="str">
        <f t="shared" si="162"/>
        <v/>
      </c>
      <c r="U104" s="16" t="str">
        <f t="shared" si="162"/>
        <v/>
      </c>
      <c r="V104" s="16" t="str">
        <f t="shared" si="162"/>
        <v/>
      </c>
      <c r="W104" s="16" t="str">
        <f t="shared" si="162"/>
        <v/>
      </c>
    </row>
    <row r="105" spans="1:23" ht="12.75">
      <c r="A105" s="15"/>
      <c r="B105" s="14"/>
      <c r="C105" s="14"/>
      <c r="D105" s="15"/>
      <c r="E105" s="15"/>
      <c r="F105" s="15"/>
      <c r="G105" s="15"/>
      <c r="H105" s="15"/>
      <c r="I105" s="15"/>
      <c r="J105" s="14"/>
      <c r="K105" s="14"/>
      <c r="L105" s="14"/>
      <c r="M105" s="15"/>
      <c r="N105" s="15"/>
      <c r="O105" s="15"/>
      <c r="P105" s="15"/>
      <c r="Q105" s="15"/>
      <c r="R105" s="17" t="str">
        <f t="shared" si="1"/>
        <v/>
      </c>
      <c r="S105" s="26" t="str">
        <f t="shared" ref="S105:W105" si="163">IF($A105&gt;0,HLOOKUP($D105,$S$3:$W$5,3,FALSE)*(1-$R105)*E105*1.21,"")</f>
        <v/>
      </c>
      <c r="T105" s="16" t="str">
        <f t="shared" si="163"/>
        <v/>
      </c>
      <c r="U105" s="16" t="str">
        <f t="shared" si="163"/>
        <v/>
      </c>
      <c r="V105" s="16" t="str">
        <f t="shared" si="163"/>
        <v/>
      </c>
      <c r="W105" s="16" t="str">
        <f t="shared" si="163"/>
        <v/>
      </c>
    </row>
    <row r="106" spans="1:23" ht="12.75">
      <c r="A106" s="15"/>
      <c r="B106" s="14"/>
      <c r="C106" s="14"/>
      <c r="D106" s="15"/>
      <c r="E106" s="15"/>
      <c r="F106" s="15"/>
      <c r="G106" s="15"/>
      <c r="H106" s="15"/>
      <c r="I106" s="15"/>
      <c r="J106" s="14"/>
      <c r="K106" s="14"/>
      <c r="L106" s="14"/>
      <c r="M106" s="15"/>
      <c r="N106" s="15"/>
      <c r="O106" s="15"/>
      <c r="P106" s="15"/>
      <c r="Q106" s="15"/>
      <c r="R106" s="17" t="str">
        <f t="shared" si="1"/>
        <v/>
      </c>
      <c r="S106" s="26" t="str">
        <f t="shared" ref="S106:W106" si="164">IF($A106&gt;0,HLOOKUP($D106,$S$3:$W$5,3,FALSE)*(1-$R106)*E106*1.21,"")</f>
        <v/>
      </c>
      <c r="T106" s="16" t="str">
        <f t="shared" si="164"/>
        <v/>
      </c>
      <c r="U106" s="16" t="str">
        <f t="shared" si="164"/>
        <v/>
      </c>
      <c r="V106" s="16" t="str">
        <f t="shared" si="164"/>
        <v/>
      </c>
      <c r="W106" s="16" t="str">
        <f t="shared" si="164"/>
        <v/>
      </c>
    </row>
    <row r="107" spans="1:23" ht="12.75">
      <c r="A107" s="15"/>
      <c r="B107" s="14"/>
      <c r="C107" s="14"/>
      <c r="D107" s="15"/>
      <c r="E107" s="15"/>
      <c r="F107" s="15"/>
      <c r="G107" s="15"/>
      <c r="H107" s="15"/>
      <c r="I107" s="15"/>
      <c r="J107" s="14"/>
      <c r="K107" s="14"/>
      <c r="L107" s="14"/>
      <c r="M107" s="15"/>
      <c r="N107" s="15"/>
      <c r="O107" s="15"/>
      <c r="P107" s="15"/>
      <c r="Q107" s="15"/>
      <c r="R107" s="17" t="str">
        <f t="shared" si="1"/>
        <v/>
      </c>
      <c r="S107" s="26" t="str">
        <f t="shared" ref="S107:W107" si="165">IF($A107&gt;0,HLOOKUP($D107,$S$3:$W$5,3,FALSE)*(1-$R107)*E107*1.21,"")</f>
        <v/>
      </c>
      <c r="T107" s="16" t="str">
        <f t="shared" si="165"/>
        <v/>
      </c>
      <c r="U107" s="16" t="str">
        <f t="shared" si="165"/>
        <v/>
      </c>
      <c r="V107" s="16" t="str">
        <f t="shared" si="165"/>
        <v/>
      </c>
      <c r="W107" s="16" t="str">
        <f t="shared" si="165"/>
        <v/>
      </c>
    </row>
    <row r="108" spans="1:23" ht="12.75">
      <c r="A108" s="15"/>
      <c r="B108" s="14"/>
      <c r="C108" s="14"/>
      <c r="D108" s="15"/>
      <c r="E108" s="15"/>
      <c r="F108" s="15"/>
      <c r="G108" s="15"/>
      <c r="H108" s="15"/>
      <c r="I108" s="15"/>
      <c r="J108" s="14"/>
      <c r="K108" s="14"/>
      <c r="L108" s="14"/>
      <c r="M108" s="15"/>
      <c r="N108" s="15"/>
      <c r="O108" s="15"/>
      <c r="P108" s="15"/>
      <c r="Q108" s="15"/>
      <c r="R108" s="17" t="str">
        <f t="shared" si="1"/>
        <v/>
      </c>
      <c r="S108" s="26" t="str">
        <f t="shared" ref="S108:W108" si="166">IF($A108&gt;0,HLOOKUP($D108,$S$3:$W$5,3,FALSE)*(1-$R108)*E108*1.21,"")</f>
        <v/>
      </c>
      <c r="T108" s="16" t="str">
        <f t="shared" si="166"/>
        <v/>
      </c>
      <c r="U108" s="16" t="str">
        <f t="shared" si="166"/>
        <v/>
      </c>
      <c r="V108" s="16" t="str">
        <f t="shared" si="166"/>
        <v/>
      </c>
      <c r="W108" s="16" t="str">
        <f t="shared" si="166"/>
        <v/>
      </c>
    </row>
    <row r="109" spans="1:23" ht="12.75">
      <c r="A109" s="15"/>
      <c r="B109" s="14"/>
      <c r="C109" s="14"/>
      <c r="D109" s="15"/>
      <c r="E109" s="15"/>
      <c r="F109" s="15"/>
      <c r="G109" s="15"/>
      <c r="H109" s="15"/>
      <c r="I109" s="15"/>
      <c r="J109" s="14"/>
      <c r="K109" s="14"/>
      <c r="L109" s="14"/>
      <c r="M109" s="15"/>
      <c r="N109" s="15"/>
      <c r="O109" s="15"/>
      <c r="P109" s="15"/>
      <c r="Q109" s="15"/>
      <c r="R109" s="17" t="str">
        <f t="shared" si="1"/>
        <v/>
      </c>
      <c r="S109" s="26" t="str">
        <f t="shared" ref="S109:W109" si="167">IF($A109&gt;0,HLOOKUP($D109,$S$3:$W$5,3,FALSE)*(1-$R109)*E109*1.21,"")</f>
        <v/>
      </c>
      <c r="T109" s="16" t="str">
        <f t="shared" si="167"/>
        <v/>
      </c>
      <c r="U109" s="16" t="str">
        <f t="shared" si="167"/>
        <v/>
      </c>
      <c r="V109" s="16" t="str">
        <f t="shared" si="167"/>
        <v/>
      </c>
      <c r="W109" s="16" t="str">
        <f t="shared" si="167"/>
        <v/>
      </c>
    </row>
    <row r="110" spans="1:23" ht="12.75">
      <c r="A110" s="15"/>
      <c r="B110" s="14"/>
      <c r="C110" s="14"/>
      <c r="D110" s="15"/>
      <c r="E110" s="15"/>
      <c r="F110" s="15"/>
      <c r="G110" s="15"/>
      <c r="H110" s="15"/>
      <c r="I110" s="15"/>
      <c r="J110" s="14"/>
      <c r="K110" s="14"/>
      <c r="L110" s="14"/>
      <c r="M110" s="15"/>
      <c r="N110" s="15"/>
      <c r="O110" s="15"/>
      <c r="P110" s="15"/>
      <c r="Q110" s="15"/>
      <c r="R110" s="17" t="str">
        <f t="shared" si="1"/>
        <v/>
      </c>
      <c r="S110" s="26" t="str">
        <f t="shared" ref="S110:W110" si="168">IF($A110&gt;0,HLOOKUP($D110,$S$3:$W$5,3,FALSE)*(1-$R110)*E110*1.21,"")</f>
        <v/>
      </c>
      <c r="T110" s="16" t="str">
        <f t="shared" si="168"/>
        <v/>
      </c>
      <c r="U110" s="16" t="str">
        <f t="shared" si="168"/>
        <v/>
      </c>
      <c r="V110" s="16" t="str">
        <f t="shared" si="168"/>
        <v/>
      </c>
      <c r="W110" s="16" t="str">
        <f t="shared" si="168"/>
        <v/>
      </c>
    </row>
    <row r="111" spans="1:23" ht="12.75">
      <c r="A111" s="15"/>
      <c r="B111" s="14"/>
      <c r="C111" s="14"/>
      <c r="D111" s="15"/>
      <c r="E111" s="15"/>
      <c r="F111" s="15"/>
      <c r="G111" s="15"/>
      <c r="H111" s="15"/>
      <c r="I111" s="15"/>
      <c r="J111" s="14"/>
      <c r="K111" s="14"/>
      <c r="L111" s="14"/>
      <c r="M111" s="15"/>
      <c r="N111" s="15"/>
      <c r="O111" s="15"/>
      <c r="P111" s="15"/>
      <c r="Q111" s="15"/>
      <c r="R111" s="17" t="str">
        <f t="shared" si="1"/>
        <v/>
      </c>
      <c r="S111" s="26" t="str">
        <f t="shared" ref="S111:W111" si="169">IF($A111&gt;0,HLOOKUP($D111,$S$3:$W$5,3,FALSE)*(1-$R111)*E111*1.21,"")</f>
        <v/>
      </c>
      <c r="T111" s="16" t="str">
        <f t="shared" si="169"/>
        <v/>
      </c>
      <c r="U111" s="16" t="str">
        <f t="shared" si="169"/>
        <v/>
      </c>
      <c r="V111" s="16" t="str">
        <f t="shared" si="169"/>
        <v/>
      </c>
      <c r="W111" s="16" t="str">
        <f t="shared" si="169"/>
        <v/>
      </c>
    </row>
    <row r="112" spans="1:23" ht="12.75">
      <c r="A112" s="15"/>
      <c r="B112" s="14"/>
      <c r="C112" s="14"/>
      <c r="D112" s="15"/>
      <c r="E112" s="15"/>
      <c r="F112" s="15"/>
      <c r="G112" s="15"/>
      <c r="H112" s="15"/>
      <c r="I112" s="15"/>
      <c r="J112" s="14"/>
      <c r="K112" s="14"/>
      <c r="L112" s="14"/>
      <c r="M112" s="15"/>
      <c r="N112" s="15"/>
      <c r="O112" s="15"/>
      <c r="P112" s="15"/>
      <c r="Q112" s="15"/>
      <c r="R112" s="17" t="str">
        <f t="shared" si="1"/>
        <v/>
      </c>
      <c r="S112" s="26" t="str">
        <f t="shared" ref="S112:W112" si="170">IF($A112&gt;0,HLOOKUP($D112,$S$3:$W$5,3,FALSE)*(1-$R112)*E112*1.21,"")</f>
        <v/>
      </c>
      <c r="T112" s="16" t="str">
        <f t="shared" si="170"/>
        <v/>
      </c>
      <c r="U112" s="16" t="str">
        <f t="shared" si="170"/>
        <v/>
      </c>
      <c r="V112" s="16" t="str">
        <f t="shared" si="170"/>
        <v/>
      </c>
      <c r="W112" s="16" t="str">
        <f t="shared" si="170"/>
        <v/>
      </c>
    </row>
    <row r="113" spans="1:23" ht="12.75">
      <c r="A113" s="15"/>
      <c r="B113" s="14"/>
      <c r="C113" s="14"/>
      <c r="D113" s="15"/>
      <c r="E113" s="15"/>
      <c r="F113" s="15"/>
      <c r="G113" s="15"/>
      <c r="H113" s="15"/>
      <c r="I113" s="15"/>
      <c r="J113" s="14"/>
      <c r="K113" s="14"/>
      <c r="L113" s="14"/>
      <c r="M113" s="15"/>
      <c r="N113" s="15"/>
      <c r="O113" s="15"/>
      <c r="P113" s="15"/>
      <c r="Q113" s="15"/>
      <c r="R113" s="17" t="str">
        <f t="shared" si="1"/>
        <v/>
      </c>
      <c r="S113" s="26" t="str">
        <f t="shared" ref="S113:W113" si="171">IF($A113&gt;0,HLOOKUP($D113,$S$3:$W$5,3,FALSE)*(1-$R113)*E113*1.21,"")</f>
        <v/>
      </c>
      <c r="T113" s="16" t="str">
        <f t="shared" si="171"/>
        <v/>
      </c>
      <c r="U113" s="16" t="str">
        <f t="shared" si="171"/>
        <v/>
      </c>
      <c r="V113" s="16" t="str">
        <f t="shared" si="171"/>
        <v/>
      </c>
      <c r="W113" s="16" t="str">
        <f t="shared" si="171"/>
        <v/>
      </c>
    </row>
    <row r="114" spans="1:23" ht="12.75">
      <c r="A114" s="15"/>
      <c r="B114" s="14"/>
      <c r="C114" s="14"/>
      <c r="D114" s="15"/>
      <c r="E114" s="15"/>
      <c r="F114" s="15"/>
      <c r="G114" s="15"/>
      <c r="H114" s="15"/>
      <c r="I114" s="15"/>
      <c r="J114" s="14"/>
      <c r="K114" s="14"/>
      <c r="L114" s="14"/>
      <c r="M114" s="15"/>
      <c r="N114" s="15"/>
      <c r="O114" s="15"/>
      <c r="P114" s="15"/>
      <c r="Q114" s="15"/>
      <c r="R114" s="17" t="str">
        <f t="shared" si="1"/>
        <v/>
      </c>
      <c r="S114" s="26" t="str">
        <f t="shared" ref="S114:W114" si="172">IF($A114&gt;0,HLOOKUP($D114,$S$3:$W$5,3,FALSE)*(1-$R114)*E114*1.21,"")</f>
        <v/>
      </c>
      <c r="T114" s="16" t="str">
        <f t="shared" si="172"/>
        <v/>
      </c>
      <c r="U114" s="16" t="str">
        <f t="shared" si="172"/>
        <v/>
      </c>
      <c r="V114" s="16" t="str">
        <f t="shared" si="172"/>
        <v/>
      </c>
      <c r="W114" s="16" t="str">
        <f t="shared" si="172"/>
        <v/>
      </c>
    </row>
    <row r="115" spans="1:23" ht="12.75">
      <c r="A115" s="15"/>
      <c r="B115" s="14"/>
      <c r="C115" s="14"/>
      <c r="D115" s="15"/>
      <c r="E115" s="15"/>
      <c r="F115" s="15"/>
      <c r="G115" s="15"/>
      <c r="H115" s="15"/>
      <c r="I115" s="15"/>
      <c r="J115" s="14"/>
      <c r="K115" s="14"/>
      <c r="L115" s="14"/>
      <c r="M115" s="15"/>
      <c r="N115" s="15"/>
      <c r="O115" s="15"/>
      <c r="P115" s="15"/>
      <c r="Q115" s="15"/>
      <c r="R115" s="17" t="str">
        <f t="shared" si="1"/>
        <v/>
      </c>
      <c r="S115" s="26" t="str">
        <f t="shared" ref="S115:W115" si="173">IF($A115&gt;0,HLOOKUP($D115,$S$3:$W$5,3,FALSE)*(1-$R115)*E115*1.21,"")</f>
        <v/>
      </c>
      <c r="T115" s="16" t="str">
        <f t="shared" si="173"/>
        <v/>
      </c>
      <c r="U115" s="16" t="str">
        <f t="shared" si="173"/>
        <v/>
      </c>
      <c r="V115" s="16" t="str">
        <f t="shared" si="173"/>
        <v/>
      </c>
      <c r="W115" s="16" t="str">
        <f t="shared" si="173"/>
        <v/>
      </c>
    </row>
    <row r="116" spans="1:23" ht="12.75">
      <c r="A116" s="15"/>
      <c r="B116" s="14"/>
      <c r="C116" s="14"/>
      <c r="D116" s="15"/>
      <c r="E116" s="15"/>
      <c r="F116" s="15"/>
      <c r="G116" s="15"/>
      <c r="H116" s="15"/>
      <c r="I116" s="15"/>
      <c r="J116" s="14"/>
      <c r="K116" s="14"/>
      <c r="L116" s="14"/>
      <c r="M116" s="15"/>
      <c r="N116" s="15"/>
      <c r="O116" s="15"/>
      <c r="P116" s="15"/>
      <c r="Q116" s="15"/>
      <c r="R116" s="17" t="str">
        <f t="shared" si="1"/>
        <v/>
      </c>
      <c r="S116" s="26" t="str">
        <f t="shared" ref="S116:W116" si="174">IF($A116&gt;0,HLOOKUP($D116,$S$3:$W$5,3,FALSE)*(1-$R116)*E116*1.21,"")</f>
        <v/>
      </c>
      <c r="T116" s="16" t="str">
        <f t="shared" si="174"/>
        <v/>
      </c>
      <c r="U116" s="16" t="str">
        <f t="shared" si="174"/>
        <v/>
      </c>
      <c r="V116" s="16" t="str">
        <f t="shared" si="174"/>
        <v/>
      </c>
      <c r="W116" s="16" t="str">
        <f t="shared" si="174"/>
        <v/>
      </c>
    </row>
    <row r="117" spans="1:23" ht="12.75">
      <c r="A117" s="15"/>
      <c r="B117" s="14"/>
      <c r="C117" s="14"/>
      <c r="D117" s="15"/>
      <c r="E117" s="15"/>
      <c r="F117" s="15"/>
      <c r="G117" s="15"/>
      <c r="H117" s="15"/>
      <c r="I117" s="15"/>
      <c r="J117" s="14"/>
      <c r="K117" s="14"/>
      <c r="L117" s="14"/>
      <c r="M117" s="15"/>
      <c r="N117" s="15"/>
      <c r="O117" s="15"/>
      <c r="P117" s="15"/>
      <c r="Q117" s="15"/>
      <c r="R117" s="17" t="str">
        <f t="shared" si="1"/>
        <v/>
      </c>
      <c r="S117" s="26" t="str">
        <f t="shared" ref="S117:W117" si="175">IF($A117&gt;0,HLOOKUP($D117,$S$3:$W$5,3,FALSE)*(1-$R117)*E117*1.21,"")</f>
        <v/>
      </c>
      <c r="T117" s="16" t="str">
        <f t="shared" si="175"/>
        <v/>
      </c>
      <c r="U117" s="16" t="str">
        <f t="shared" si="175"/>
        <v/>
      </c>
      <c r="V117" s="16" t="str">
        <f t="shared" si="175"/>
        <v/>
      </c>
      <c r="W117" s="16" t="str">
        <f t="shared" si="175"/>
        <v/>
      </c>
    </row>
    <row r="118" spans="1:23" ht="12.75">
      <c r="A118" s="15"/>
      <c r="B118" s="14"/>
      <c r="C118" s="14"/>
      <c r="D118" s="15"/>
      <c r="E118" s="15"/>
      <c r="F118" s="15"/>
      <c r="G118" s="15"/>
      <c r="H118" s="15"/>
      <c r="I118" s="15"/>
      <c r="J118" s="14"/>
      <c r="K118" s="14"/>
      <c r="L118" s="14"/>
      <c r="M118" s="15"/>
      <c r="N118" s="15"/>
      <c r="O118" s="15"/>
      <c r="P118" s="15"/>
      <c r="Q118" s="15"/>
      <c r="R118" s="17" t="str">
        <f t="shared" si="1"/>
        <v/>
      </c>
      <c r="S118" s="26" t="str">
        <f t="shared" ref="S118:W118" si="176">IF($A118&gt;0,HLOOKUP($D118,$S$3:$W$5,3,FALSE)*(1-$R118)*E118*1.21,"")</f>
        <v/>
      </c>
      <c r="T118" s="16" t="str">
        <f t="shared" si="176"/>
        <v/>
      </c>
      <c r="U118" s="16" t="str">
        <f t="shared" si="176"/>
        <v/>
      </c>
      <c r="V118" s="16" t="str">
        <f t="shared" si="176"/>
        <v/>
      </c>
      <c r="W118" s="16" t="str">
        <f t="shared" si="176"/>
        <v/>
      </c>
    </row>
    <row r="119" spans="1:23" ht="12.75">
      <c r="A119" s="15"/>
      <c r="B119" s="14"/>
      <c r="C119" s="14"/>
      <c r="D119" s="15"/>
      <c r="E119" s="15"/>
      <c r="F119" s="15"/>
      <c r="G119" s="15"/>
      <c r="H119" s="15"/>
      <c r="I119" s="15"/>
      <c r="J119" s="14"/>
      <c r="K119" s="14"/>
      <c r="L119" s="14"/>
      <c r="M119" s="15"/>
      <c r="N119" s="15"/>
      <c r="O119" s="15"/>
      <c r="P119" s="15"/>
      <c r="Q119" s="15"/>
      <c r="R119" s="17" t="str">
        <f t="shared" si="1"/>
        <v/>
      </c>
      <c r="S119" s="26" t="str">
        <f t="shared" ref="S119:W119" si="177">IF($A119&gt;0,HLOOKUP($D119,$S$3:$W$5,3,FALSE)*(1-$R119)*E119*1.21,"")</f>
        <v/>
      </c>
      <c r="T119" s="16" t="str">
        <f t="shared" si="177"/>
        <v/>
      </c>
      <c r="U119" s="16" t="str">
        <f t="shared" si="177"/>
        <v/>
      </c>
      <c r="V119" s="16" t="str">
        <f t="shared" si="177"/>
        <v/>
      </c>
      <c r="W119" s="16" t="str">
        <f t="shared" si="177"/>
        <v/>
      </c>
    </row>
    <row r="120" spans="1:23" ht="12.75">
      <c r="A120" s="15"/>
      <c r="B120" s="14"/>
      <c r="C120" s="14"/>
      <c r="D120" s="15"/>
      <c r="E120" s="15"/>
      <c r="F120" s="15"/>
      <c r="G120" s="15"/>
      <c r="H120" s="15"/>
      <c r="I120" s="15"/>
      <c r="J120" s="14"/>
      <c r="K120" s="14"/>
      <c r="L120" s="14"/>
      <c r="M120" s="15"/>
      <c r="N120" s="15"/>
      <c r="O120" s="15"/>
      <c r="P120" s="15"/>
      <c r="Q120" s="15"/>
      <c r="R120" s="17" t="str">
        <f t="shared" si="1"/>
        <v/>
      </c>
      <c r="S120" s="26" t="str">
        <f t="shared" ref="S120:W120" si="178">IF($A120&gt;0,HLOOKUP($D120,$S$3:$W$5,3,FALSE)*(1-$R120)*E120*1.21,"")</f>
        <v/>
      </c>
      <c r="T120" s="16" t="str">
        <f t="shared" si="178"/>
        <v/>
      </c>
      <c r="U120" s="16" t="str">
        <f t="shared" si="178"/>
        <v/>
      </c>
      <c r="V120" s="16" t="str">
        <f t="shared" si="178"/>
        <v/>
      </c>
      <c r="W120" s="16" t="str">
        <f t="shared" si="178"/>
        <v/>
      </c>
    </row>
    <row r="121" spans="1:23" ht="12.75">
      <c r="A121" s="15"/>
      <c r="B121" s="14"/>
      <c r="C121" s="14"/>
      <c r="D121" s="15"/>
      <c r="E121" s="15"/>
      <c r="F121" s="15"/>
      <c r="G121" s="15"/>
      <c r="H121" s="15"/>
      <c r="I121" s="15"/>
      <c r="J121" s="14"/>
      <c r="K121" s="14"/>
      <c r="L121" s="14"/>
      <c r="M121" s="15"/>
      <c r="N121" s="15"/>
      <c r="O121" s="15"/>
      <c r="P121" s="15"/>
      <c r="Q121" s="15"/>
      <c r="R121" s="17" t="str">
        <f t="shared" si="1"/>
        <v/>
      </c>
      <c r="S121" s="26" t="str">
        <f t="shared" ref="S121:W121" si="179">IF($A121&gt;0,HLOOKUP($D121,$S$3:$W$5,3,FALSE)*(1-$R121)*E121*1.21,"")</f>
        <v/>
      </c>
      <c r="T121" s="16" t="str">
        <f t="shared" si="179"/>
        <v/>
      </c>
      <c r="U121" s="16" t="str">
        <f t="shared" si="179"/>
        <v/>
      </c>
      <c r="V121" s="16" t="str">
        <f t="shared" si="179"/>
        <v/>
      </c>
      <c r="W121" s="16" t="str">
        <f t="shared" si="179"/>
        <v/>
      </c>
    </row>
    <row r="122" spans="1:23" ht="12.75">
      <c r="A122" s="15"/>
      <c r="B122" s="14"/>
      <c r="C122" s="14"/>
      <c r="D122" s="15"/>
      <c r="E122" s="15"/>
      <c r="F122" s="15"/>
      <c r="G122" s="15"/>
      <c r="H122" s="15"/>
      <c r="I122" s="15"/>
      <c r="J122" s="14"/>
      <c r="K122" s="14"/>
      <c r="L122" s="14"/>
      <c r="M122" s="15"/>
      <c r="N122" s="15"/>
      <c r="O122" s="15"/>
      <c r="P122" s="15"/>
      <c r="Q122" s="15"/>
      <c r="R122" s="17" t="str">
        <f t="shared" si="1"/>
        <v/>
      </c>
      <c r="S122" s="26" t="str">
        <f t="shared" ref="S122:W122" si="180">IF($A122&gt;0,HLOOKUP($D122,$S$3:$W$5,3,FALSE)*(1-$R122)*E122*1.21,"")</f>
        <v/>
      </c>
      <c r="T122" s="16" t="str">
        <f t="shared" si="180"/>
        <v/>
      </c>
      <c r="U122" s="16" t="str">
        <f t="shared" si="180"/>
        <v/>
      </c>
      <c r="V122" s="16" t="str">
        <f t="shared" si="180"/>
        <v/>
      </c>
      <c r="W122" s="16" t="str">
        <f t="shared" si="180"/>
        <v/>
      </c>
    </row>
    <row r="123" spans="1:23" ht="12.75">
      <c r="A123" s="15"/>
      <c r="B123" s="14"/>
      <c r="C123" s="14"/>
      <c r="D123" s="15"/>
      <c r="E123" s="15"/>
      <c r="F123" s="15"/>
      <c r="G123" s="15"/>
      <c r="H123" s="15"/>
      <c r="I123" s="15"/>
      <c r="J123" s="14"/>
      <c r="K123" s="14"/>
      <c r="L123" s="14"/>
      <c r="M123" s="15"/>
      <c r="N123" s="15"/>
      <c r="O123" s="15"/>
      <c r="P123" s="15"/>
      <c r="Q123" s="15"/>
      <c r="R123" s="17" t="str">
        <f t="shared" si="1"/>
        <v/>
      </c>
      <c r="S123" s="26" t="str">
        <f t="shared" ref="S123:W123" si="181">IF($A123&gt;0,HLOOKUP($D123,$S$3:$W$5,3,FALSE)*(1-$R123)*E123*1.21,"")</f>
        <v/>
      </c>
      <c r="T123" s="16" t="str">
        <f t="shared" si="181"/>
        <v/>
      </c>
      <c r="U123" s="16" t="str">
        <f t="shared" si="181"/>
        <v/>
      </c>
      <c r="V123" s="16" t="str">
        <f t="shared" si="181"/>
        <v/>
      </c>
      <c r="W123" s="16" t="str">
        <f t="shared" si="181"/>
        <v/>
      </c>
    </row>
    <row r="124" spans="1:23" ht="12.75">
      <c r="A124" s="15"/>
      <c r="B124" s="14"/>
      <c r="C124" s="14"/>
      <c r="D124" s="15"/>
      <c r="E124" s="15"/>
      <c r="F124" s="15"/>
      <c r="G124" s="15"/>
      <c r="H124" s="15"/>
      <c r="I124" s="15"/>
      <c r="J124" s="14"/>
      <c r="K124" s="14"/>
      <c r="L124" s="14"/>
      <c r="M124" s="15"/>
      <c r="N124" s="15"/>
      <c r="O124" s="15"/>
      <c r="P124" s="15"/>
      <c r="Q124" s="15"/>
      <c r="R124" s="17" t="str">
        <f t="shared" si="1"/>
        <v/>
      </c>
      <c r="S124" s="26" t="str">
        <f t="shared" ref="S124:W124" si="182">IF($A124&gt;0,HLOOKUP($D124,$S$3:$W$5,3,FALSE)*(1-$R124)*E124*1.21,"")</f>
        <v/>
      </c>
      <c r="T124" s="16" t="str">
        <f t="shared" si="182"/>
        <v/>
      </c>
      <c r="U124" s="16" t="str">
        <f t="shared" si="182"/>
        <v/>
      </c>
      <c r="V124" s="16" t="str">
        <f t="shared" si="182"/>
        <v/>
      </c>
      <c r="W124" s="16" t="str">
        <f t="shared" si="182"/>
        <v/>
      </c>
    </row>
    <row r="125" spans="1:23" ht="12.75">
      <c r="A125" s="15"/>
      <c r="B125" s="14"/>
      <c r="C125" s="14"/>
      <c r="D125" s="15"/>
      <c r="E125" s="15"/>
      <c r="F125" s="15"/>
      <c r="G125" s="15"/>
      <c r="H125" s="15"/>
      <c r="I125" s="15"/>
      <c r="J125" s="14"/>
      <c r="K125" s="14"/>
      <c r="L125" s="14"/>
      <c r="M125" s="15"/>
      <c r="N125" s="15"/>
      <c r="O125" s="15"/>
      <c r="P125" s="15"/>
      <c r="Q125" s="15"/>
      <c r="R125" s="17" t="str">
        <f t="shared" si="1"/>
        <v/>
      </c>
      <c r="S125" s="26" t="str">
        <f t="shared" ref="S125:W125" si="183">IF($A125&gt;0,HLOOKUP($D125,$S$3:$W$5,3,FALSE)*(1-$R125)*E125*1.21,"")</f>
        <v/>
      </c>
      <c r="T125" s="16" t="str">
        <f t="shared" si="183"/>
        <v/>
      </c>
      <c r="U125" s="16" t="str">
        <f t="shared" si="183"/>
        <v/>
      </c>
      <c r="V125" s="16" t="str">
        <f t="shared" si="183"/>
        <v/>
      </c>
      <c r="W125" s="16" t="str">
        <f t="shared" si="183"/>
        <v/>
      </c>
    </row>
    <row r="126" spans="1:23" ht="12.75">
      <c r="A126" s="15"/>
      <c r="B126" s="14"/>
      <c r="C126" s="14"/>
      <c r="D126" s="15"/>
      <c r="E126" s="15"/>
      <c r="F126" s="15"/>
      <c r="G126" s="15"/>
      <c r="H126" s="15"/>
      <c r="I126" s="15"/>
      <c r="J126" s="14"/>
      <c r="K126" s="14"/>
      <c r="L126" s="14"/>
      <c r="M126" s="15"/>
      <c r="N126" s="15"/>
      <c r="O126" s="15"/>
      <c r="P126" s="15"/>
      <c r="Q126" s="15"/>
      <c r="R126" s="17" t="str">
        <f t="shared" si="1"/>
        <v/>
      </c>
      <c r="S126" s="26" t="str">
        <f t="shared" ref="S126:W126" si="184">IF($A126&gt;0,HLOOKUP($D126,$S$3:$W$5,3,FALSE)*(1-$R126)*E126*1.21,"")</f>
        <v/>
      </c>
      <c r="T126" s="16" t="str">
        <f t="shared" si="184"/>
        <v/>
      </c>
      <c r="U126" s="16" t="str">
        <f t="shared" si="184"/>
        <v/>
      </c>
      <c r="V126" s="16" t="str">
        <f t="shared" si="184"/>
        <v/>
      </c>
      <c r="W126" s="16" t="str">
        <f t="shared" si="184"/>
        <v/>
      </c>
    </row>
    <row r="127" spans="1:23" ht="12.75">
      <c r="A127" s="15"/>
      <c r="B127" s="14"/>
      <c r="C127" s="14"/>
      <c r="D127" s="15"/>
      <c r="E127" s="15"/>
      <c r="F127" s="15"/>
      <c r="G127" s="15"/>
      <c r="H127" s="15"/>
      <c r="I127" s="15"/>
      <c r="J127" s="14"/>
      <c r="K127" s="14"/>
      <c r="L127" s="14"/>
      <c r="M127" s="15"/>
      <c r="N127" s="15"/>
      <c r="O127" s="15"/>
      <c r="P127" s="15"/>
      <c r="Q127" s="15"/>
      <c r="R127" s="17" t="str">
        <f t="shared" si="1"/>
        <v/>
      </c>
      <c r="S127" s="26" t="str">
        <f t="shared" ref="S127:W127" si="185">IF($A127&gt;0,HLOOKUP($D127,$S$3:$W$5,3,FALSE)*(1-$R127)*E127*1.21,"")</f>
        <v/>
      </c>
      <c r="T127" s="16" t="str">
        <f t="shared" si="185"/>
        <v/>
      </c>
      <c r="U127" s="16" t="str">
        <f t="shared" si="185"/>
        <v/>
      </c>
      <c r="V127" s="16" t="str">
        <f t="shared" si="185"/>
        <v/>
      </c>
      <c r="W127" s="16" t="str">
        <f t="shared" si="185"/>
        <v/>
      </c>
    </row>
    <row r="128" spans="1:23" ht="12.75">
      <c r="A128" s="15"/>
      <c r="B128" s="14"/>
      <c r="C128" s="14"/>
      <c r="D128" s="15"/>
      <c r="E128" s="15"/>
      <c r="F128" s="15"/>
      <c r="G128" s="15"/>
      <c r="H128" s="15"/>
      <c r="I128" s="15"/>
      <c r="J128" s="14"/>
      <c r="K128" s="14"/>
      <c r="L128" s="14"/>
      <c r="M128" s="15"/>
      <c r="N128" s="15"/>
      <c r="O128" s="15"/>
      <c r="P128" s="15"/>
      <c r="Q128" s="15"/>
      <c r="R128" s="17" t="str">
        <f t="shared" si="1"/>
        <v/>
      </c>
      <c r="S128" s="26" t="str">
        <f t="shared" ref="S128:W128" si="186">IF($A128&gt;0,HLOOKUP($D128,$S$3:$W$5,3,FALSE)*(1-$R128)*E128*1.21,"")</f>
        <v/>
      </c>
      <c r="T128" s="16" t="str">
        <f t="shared" si="186"/>
        <v/>
      </c>
      <c r="U128" s="16" t="str">
        <f t="shared" si="186"/>
        <v/>
      </c>
      <c r="V128" s="16" t="str">
        <f t="shared" si="186"/>
        <v/>
      </c>
      <c r="W128" s="16" t="str">
        <f t="shared" si="186"/>
        <v/>
      </c>
    </row>
    <row r="129" spans="1:23" ht="12.75">
      <c r="A129" s="15"/>
      <c r="B129" s="14"/>
      <c r="C129" s="14"/>
      <c r="D129" s="15"/>
      <c r="E129" s="15"/>
      <c r="F129" s="15"/>
      <c r="G129" s="15"/>
      <c r="H129" s="15"/>
      <c r="I129" s="15"/>
      <c r="J129" s="14"/>
      <c r="K129" s="14"/>
      <c r="L129" s="14"/>
      <c r="M129" s="15"/>
      <c r="N129" s="15"/>
      <c r="O129" s="15"/>
      <c r="P129" s="15"/>
      <c r="Q129" s="15"/>
      <c r="R129" s="17" t="str">
        <f t="shared" si="1"/>
        <v/>
      </c>
      <c r="S129" s="26" t="str">
        <f t="shared" ref="S129:W129" si="187">IF($A129&gt;0,HLOOKUP($D129,$S$3:$W$5,3,FALSE)*(1-$R129)*E129*1.21,"")</f>
        <v/>
      </c>
      <c r="T129" s="16" t="str">
        <f t="shared" si="187"/>
        <v/>
      </c>
      <c r="U129" s="16" t="str">
        <f t="shared" si="187"/>
        <v/>
      </c>
      <c r="V129" s="16" t="str">
        <f t="shared" si="187"/>
        <v/>
      </c>
      <c r="W129" s="16" t="str">
        <f t="shared" si="187"/>
        <v/>
      </c>
    </row>
    <row r="130" spans="1:23" ht="12.75">
      <c r="A130" s="15"/>
      <c r="B130" s="14"/>
      <c r="C130" s="14"/>
      <c r="D130" s="15"/>
      <c r="E130" s="15"/>
      <c r="F130" s="15"/>
      <c r="G130" s="15"/>
      <c r="H130" s="15"/>
      <c r="I130" s="15"/>
      <c r="J130" s="14"/>
      <c r="K130" s="14"/>
      <c r="L130" s="14"/>
      <c r="M130" s="15"/>
      <c r="N130" s="15"/>
      <c r="O130" s="15"/>
      <c r="P130" s="15"/>
      <c r="Q130" s="15"/>
      <c r="R130" s="17" t="str">
        <f t="shared" si="1"/>
        <v/>
      </c>
      <c r="S130" s="26" t="str">
        <f t="shared" ref="S130:W130" si="188">IF($A130&gt;0,HLOOKUP($D130,$S$3:$W$5,3,FALSE)*(1-$R130)*E130*1.21,"")</f>
        <v/>
      </c>
      <c r="T130" s="16" t="str">
        <f t="shared" si="188"/>
        <v/>
      </c>
      <c r="U130" s="16" t="str">
        <f t="shared" si="188"/>
        <v/>
      </c>
      <c r="V130" s="16" t="str">
        <f t="shared" si="188"/>
        <v/>
      </c>
      <c r="W130" s="16" t="str">
        <f t="shared" si="188"/>
        <v/>
      </c>
    </row>
    <row r="131" spans="1:23" ht="12.75">
      <c r="A131" s="15"/>
      <c r="B131" s="14"/>
      <c r="C131" s="14"/>
      <c r="D131" s="15"/>
      <c r="E131" s="15"/>
      <c r="F131" s="15"/>
      <c r="G131" s="15"/>
      <c r="H131" s="15"/>
      <c r="I131" s="15"/>
      <c r="J131" s="14"/>
      <c r="K131" s="14"/>
      <c r="L131" s="14"/>
      <c r="M131" s="15"/>
      <c r="N131" s="15"/>
      <c r="O131" s="15"/>
      <c r="P131" s="15"/>
      <c r="Q131" s="15"/>
      <c r="R131" s="17" t="str">
        <f t="shared" si="1"/>
        <v/>
      </c>
      <c r="S131" s="26" t="str">
        <f t="shared" ref="S131:W131" si="189">IF($A131&gt;0,HLOOKUP($D131,$S$3:$W$5,3,FALSE)*(1-$R131)*E131*1.21,"")</f>
        <v/>
      </c>
      <c r="T131" s="16" t="str">
        <f t="shared" si="189"/>
        <v/>
      </c>
      <c r="U131" s="16" t="str">
        <f t="shared" si="189"/>
        <v/>
      </c>
      <c r="V131" s="16" t="str">
        <f t="shared" si="189"/>
        <v/>
      </c>
      <c r="W131" s="16" t="str">
        <f t="shared" si="189"/>
        <v/>
      </c>
    </row>
    <row r="132" spans="1:23" ht="12.75">
      <c r="A132" s="15"/>
      <c r="B132" s="14"/>
      <c r="C132" s="14"/>
      <c r="D132" s="15"/>
      <c r="E132" s="15"/>
      <c r="F132" s="15"/>
      <c r="G132" s="15"/>
      <c r="H132" s="15"/>
      <c r="I132" s="15"/>
      <c r="J132" s="14"/>
      <c r="K132" s="14"/>
      <c r="L132" s="14"/>
      <c r="M132" s="15"/>
      <c r="N132" s="15"/>
      <c r="O132" s="15"/>
      <c r="P132" s="15"/>
      <c r="Q132" s="15"/>
      <c r="R132" s="17" t="str">
        <f t="shared" si="1"/>
        <v/>
      </c>
      <c r="S132" s="26" t="str">
        <f t="shared" ref="S132:W132" si="190">IF($A132&gt;0,HLOOKUP($D132,$S$3:$W$5,3,FALSE)*(1-$R132)*E132*1.21,"")</f>
        <v/>
      </c>
      <c r="T132" s="16" t="str">
        <f t="shared" si="190"/>
        <v/>
      </c>
      <c r="U132" s="16" t="str">
        <f t="shared" si="190"/>
        <v/>
      </c>
      <c r="V132" s="16" t="str">
        <f t="shared" si="190"/>
        <v/>
      </c>
      <c r="W132" s="16" t="str">
        <f t="shared" si="190"/>
        <v/>
      </c>
    </row>
    <row r="133" spans="1:23" ht="12.75">
      <c r="A133" s="15"/>
      <c r="B133" s="14"/>
      <c r="C133" s="14"/>
      <c r="D133" s="15"/>
      <c r="E133" s="15"/>
      <c r="F133" s="15"/>
      <c r="G133" s="15"/>
      <c r="H133" s="15"/>
      <c r="I133" s="15"/>
      <c r="J133" s="14"/>
      <c r="K133" s="14"/>
      <c r="L133" s="14"/>
      <c r="M133" s="15"/>
      <c r="N133" s="15"/>
      <c r="O133" s="15"/>
      <c r="P133" s="15"/>
      <c r="Q133" s="15"/>
      <c r="R133" s="17" t="str">
        <f t="shared" si="1"/>
        <v/>
      </c>
      <c r="S133" s="26" t="str">
        <f t="shared" ref="S133:W133" si="191">IF($A133&gt;0,HLOOKUP($D133,$S$3:$W$5,3,FALSE)*(1-$R133)*E133*1.21,"")</f>
        <v/>
      </c>
      <c r="T133" s="16" t="str">
        <f t="shared" si="191"/>
        <v/>
      </c>
      <c r="U133" s="16" t="str">
        <f t="shared" si="191"/>
        <v/>
      </c>
      <c r="V133" s="16" t="str">
        <f t="shared" si="191"/>
        <v/>
      </c>
      <c r="W133" s="16" t="str">
        <f t="shared" si="191"/>
        <v/>
      </c>
    </row>
    <row r="134" spans="1:23" ht="12.75">
      <c r="A134" s="15"/>
      <c r="B134" s="14"/>
      <c r="C134" s="14"/>
      <c r="D134" s="15"/>
      <c r="E134" s="15"/>
      <c r="F134" s="15"/>
      <c r="G134" s="15"/>
      <c r="H134" s="15"/>
      <c r="I134" s="15"/>
      <c r="J134" s="14"/>
      <c r="K134" s="14"/>
      <c r="L134" s="14"/>
      <c r="M134" s="15"/>
      <c r="N134" s="15"/>
      <c r="O134" s="15"/>
      <c r="P134" s="15"/>
      <c r="Q134" s="15"/>
      <c r="R134" s="17" t="str">
        <f t="shared" si="1"/>
        <v/>
      </c>
      <c r="S134" s="26" t="str">
        <f t="shared" ref="S134:W134" si="192">IF($A134&gt;0,HLOOKUP($D134,$S$3:$W$5,3,FALSE)*(1-$R134)*E134*1.21,"")</f>
        <v/>
      </c>
      <c r="T134" s="16" t="str">
        <f t="shared" si="192"/>
        <v/>
      </c>
      <c r="U134" s="16" t="str">
        <f t="shared" si="192"/>
        <v/>
      </c>
      <c r="V134" s="16" t="str">
        <f t="shared" si="192"/>
        <v/>
      </c>
      <c r="W134" s="16" t="str">
        <f t="shared" si="192"/>
        <v/>
      </c>
    </row>
    <row r="135" spans="1:23" ht="12.75">
      <c r="A135" s="15"/>
      <c r="B135" s="14"/>
      <c r="C135" s="14"/>
      <c r="D135" s="15"/>
      <c r="E135" s="15"/>
      <c r="F135" s="15"/>
      <c r="G135" s="15"/>
      <c r="H135" s="15"/>
      <c r="I135" s="15"/>
      <c r="J135" s="14"/>
      <c r="K135" s="14"/>
      <c r="L135" s="14"/>
      <c r="M135" s="15"/>
      <c r="N135" s="15"/>
      <c r="O135" s="15"/>
      <c r="P135" s="15"/>
      <c r="Q135" s="15"/>
      <c r="R135" s="17" t="str">
        <f t="shared" si="1"/>
        <v/>
      </c>
      <c r="S135" s="26" t="str">
        <f t="shared" ref="S135:W135" si="193">IF($A135&gt;0,HLOOKUP($D135,$S$3:$W$5,3,FALSE)*(1-$R135)*E135*1.21,"")</f>
        <v/>
      </c>
      <c r="T135" s="16" t="str">
        <f t="shared" si="193"/>
        <v/>
      </c>
      <c r="U135" s="16" t="str">
        <f t="shared" si="193"/>
        <v/>
      </c>
      <c r="V135" s="16" t="str">
        <f t="shared" si="193"/>
        <v/>
      </c>
      <c r="W135" s="16" t="str">
        <f t="shared" si="193"/>
        <v/>
      </c>
    </row>
    <row r="136" spans="1:23" ht="12.75">
      <c r="A136" s="15"/>
      <c r="B136" s="14"/>
      <c r="C136" s="14"/>
      <c r="D136" s="15"/>
      <c r="E136" s="15"/>
      <c r="F136" s="15"/>
      <c r="G136" s="15"/>
      <c r="H136" s="15"/>
      <c r="I136" s="15"/>
      <c r="J136" s="14"/>
      <c r="K136" s="14"/>
      <c r="L136" s="14"/>
      <c r="M136" s="15"/>
      <c r="N136" s="15"/>
      <c r="O136" s="15"/>
      <c r="P136" s="15"/>
      <c r="Q136" s="15"/>
      <c r="R136" s="17" t="str">
        <f t="shared" si="1"/>
        <v/>
      </c>
      <c r="S136" s="26" t="str">
        <f t="shared" ref="S136:W136" si="194">IF($A136&gt;0,HLOOKUP($D136,$S$3:$W$5,3,FALSE)*(1-$R136)*E136*1.21,"")</f>
        <v/>
      </c>
      <c r="T136" s="16" t="str">
        <f t="shared" si="194"/>
        <v/>
      </c>
      <c r="U136" s="16" t="str">
        <f t="shared" si="194"/>
        <v/>
      </c>
      <c r="V136" s="16" t="str">
        <f t="shared" si="194"/>
        <v/>
      </c>
      <c r="W136" s="16" t="str">
        <f t="shared" si="194"/>
        <v/>
      </c>
    </row>
    <row r="137" spans="1:23" ht="12.75">
      <c r="A137" s="15"/>
      <c r="B137" s="14"/>
      <c r="C137" s="14"/>
      <c r="D137" s="15"/>
      <c r="E137" s="15"/>
      <c r="F137" s="15"/>
      <c r="G137" s="15"/>
      <c r="H137" s="15"/>
      <c r="I137" s="15"/>
      <c r="J137" s="14"/>
      <c r="K137" s="14"/>
      <c r="L137" s="14"/>
      <c r="M137" s="15"/>
      <c r="N137" s="15"/>
      <c r="O137" s="15"/>
      <c r="P137" s="15"/>
      <c r="Q137" s="15"/>
      <c r="R137" s="17" t="str">
        <f t="shared" si="1"/>
        <v/>
      </c>
      <c r="S137" s="26" t="str">
        <f t="shared" ref="S137:W137" si="195">IF($A137&gt;0,HLOOKUP($D137,$S$3:$W$5,3,FALSE)*(1-$R137)*E137*1.21,"")</f>
        <v/>
      </c>
      <c r="T137" s="16" t="str">
        <f t="shared" si="195"/>
        <v/>
      </c>
      <c r="U137" s="16" t="str">
        <f t="shared" si="195"/>
        <v/>
      </c>
      <c r="V137" s="16" t="str">
        <f t="shared" si="195"/>
        <v/>
      </c>
      <c r="W137" s="16" t="str">
        <f t="shared" si="195"/>
        <v/>
      </c>
    </row>
    <row r="138" spans="1:23" ht="12.75">
      <c r="A138" s="15"/>
      <c r="B138" s="14"/>
      <c r="C138" s="14"/>
      <c r="D138" s="15"/>
      <c r="E138" s="15"/>
      <c r="F138" s="15"/>
      <c r="G138" s="15"/>
      <c r="H138" s="15"/>
      <c r="I138" s="15"/>
      <c r="J138" s="14"/>
      <c r="K138" s="14"/>
      <c r="L138" s="14"/>
      <c r="M138" s="15"/>
      <c r="N138" s="15"/>
      <c r="O138" s="15"/>
      <c r="P138" s="15"/>
      <c r="Q138" s="15"/>
      <c r="R138" s="17" t="str">
        <f t="shared" si="1"/>
        <v/>
      </c>
      <c r="S138" s="26" t="str">
        <f t="shared" ref="S138:W138" si="196">IF($A138&gt;0,HLOOKUP($D138,$S$3:$W$5,3,FALSE)*(1-$R138)*E138*1.21,"")</f>
        <v/>
      </c>
      <c r="T138" s="16" t="str">
        <f t="shared" si="196"/>
        <v/>
      </c>
      <c r="U138" s="16" t="str">
        <f t="shared" si="196"/>
        <v/>
      </c>
      <c r="V138" s="16" t="str">
        <f t="shared" si="196"/>
        <v/>
      </c>
      <c r="W138" s="16" t="str">
        <f t="shared" si="196"/>
        <v/>
      </c>
    </row>
    <row r="139" spans="1:23" ht="12.75">
      <c r="A139" s="15"/>
      <c r="B139" s="14"/>
      <c r="C139" s="14"/>
      <c r="D139" s="15"/>
      <c r="E139" s="15"/>
      <c r="F139" s="15"/>
      <c r="G139" s="15"/>
      <c r="H139" s="15"/>
      <c r="I139" s="15"/>
      <c r="J139" s="14"/>
      <c r="K139" s="14"/>
      <c r="L139" s="14"/>
      <c r="M139" s="15"/>
      <c r="N139" s="15"/>
      <c r="O139" s="15"/>
      <c r="P139" s="15"/>
      <c r="Q139" s="15"/>
      <c r="R139" s="17" t="str">
        <f t="shared" si="1"/>
        <v/>
      </c>
      <c r="S139" s="26" t="str">
        <f t="shared" ref="S139:W139" si="197">IF($A139&gt;0,HLOOKUP($D139,$S$3:$W$5,3,FALSE)*(1-$R139)*E139*1.21,"")</f>
        <v/>
      </c>
      <c r="T139" s="16" t="str">
        <f t="shared" si="197"/>
        <v/>
      </c>
      <c r="U139" s="16" t="str">
        <f t="shared" si="197"/>
        <v/>
      </c>
      <c r="V139" s="16" t="str">
        <f t="shared" si="197"/>
        <v/>
      </c>
      <c r="W139" s="16" t="str">
        <f t="shared" si="197"/>
        <v/>
      </c>
    </row>
    <row r="140" spans="1:23" ht="12.75">
      <c r="A140" s="15"/>
      <c r="B140" s="14"/>
      <c r="C140" s="14"/>
      <c r="D140" s="15"/>
      <c r="E140" s="15"/>
      <c r="F140" s="15"/>
      <c r="G140" s="15"/>
      <c r="H140" s="15"/>
      <c r="I140" s="15"/>
      <c r="J140" s="14"/>
      <c r="K140" s="14"/>
      <c r="L140" s="14"/>
      <c r="M140" s="15"/>
      <c r="N140" s="15"/>
      <c r="O140" s="15"/>
      <c r="P140" s="15"/>
      <c r="Q140" s="15"/>
      <c r="R140" s="17" t="str">
        <f t="shared" si="1"/>
        <v/>
      </c>
      <c r="S140" s="26" t="str">
        <f t="shared" ref="S140:W140" si="198">IF($A140&gt;0,HLOOKUP($D140,$S$3:$W$5,3,FALSE)*(1-$R140)*E140*1.21,"")</f>
        <v/>
      </c>
      <c r="T140" s="16" t="str">
        <f t="shared" si="198"/>
        <v/>
      </c>
      <c r="U140" s="16" t="str">
        <f t="shared" si="198"/>
        <v/>
      </c>
      <c r="V140" s="16" t="str">
        <f t="shared" si="198"/>
        <v/>
      </c>
      <c r="W140" s="16" t="str">
        <f t="shared" si="198"/>
        <v/>
      </c>
    </row>
    <row r="141" spans="1:23" ht="12.75">
      <c r="A141" s="15"/>
      <c r="B141" s="14"/>
      <c r="C141" s="14"/>
      <c r="D141" s="15"/>
      <c r="E141" s="15"/>
      <c r="F141" s="15"/>
      <c r="G141" s="15"/>
      <c r="H141" s="15"/>
      <c r="I141" s="15"/>
      <c r="J141" s="14"/>
      <c r="K141" s="14"/>
      <c r="L141" s="14"/>
      <c r="M141" s="15"/>
      <c r="N141" s="15"/>
      <c r="O141" s="15"/>
      <c r="P141" s="15"/>
      <c r="Q141" s="15"/>
      <c r="R141" s="17" t="str">
        <f t="shared" si="1"/>
        <v/>
      </c>
      <c r="S141" s="26" t="str">
        <f t="shared" ref="S141:W141" si="199">IF($A141&gt;0,HLOOKUP($D141,$S$3:$W$5,3,FALSE)*(1-$R141)*E141*1.21,"")</f>
        <v/>
      </c>
      <c r="T141" s="16" t="str">
        <f t="shared" si="199"/>
        <v/>
      </c>
      <c r="U141" s="16" t="str">
        <f t="shared" si="199"/>
        <v/>
      </c>
      <c r="V141" s="16" t="str">
        <f t="shared" si="199"/>
        <v/>
      </c>
      <c r="W141" s="16" t="str">
        <f t="shared" si="199"/>
        <v/>
      </c>
    </row>
    <row r="142" spans="1:23" ht="12.75">
      <c r="A142" s="15"/>
      <c r="B142" s="14"/>
      <c r="C142" s="14"/>
      <c r="D142" s="15"/>
      <c r="E142" s="15"/>
      <c r="F142" s="15"/>
      <c r="G142" s="15"/>
      <c r="H142" s="15"/>
      <c r="I142" s="15"/>
      <c r="J142" s="14"/>
      <c r="K142" s="14"/>
      <c r="L142" s="14"/>
      <c r="M142" s="15"/>
      <c r="N142" s="15"/>
      <c r="O142" s="15"/>
      <c r="P142" s="15"/>
      <c r="Q142" s="15"/>
      <c r="R142" s="17" t="str">
        <f t="shared" si="1"/>
        <v/>
      </c>
      <c r="S142" s="26" t="str">
        <f t="shared" ref="S142:W142" si="200">IF($A142&gt;0,HLOOKUP($D142,$S$3:$W$5,3,FALSE)*(1-$R142)*E142*1.21,"")</f>
        <v/>
      </c>
      <c r="T142" s="16" t="str">
        <f t="shared" si="200"/>
        <v/>
      </c>
      <c r="U142" s="16" t="str">
        <f t="shared" si="200"/>
        <v/>
      </c>
      <c r="V142" s="16" t="str">
        <f t="shared" si="200"/>
        <v/>
      </c>
      <c r="W142" s="16" t="str">
        <f t="shared" si="200"/>
        <v/>
      </c>
    </row>
    <row r="143" spans="1:23" ht="12.75">
      <c r="A143" s="15"/>
      <c r="B143" s="14"/>
      <c r="C143" s="14"/>
      <c r="D143" s="15"/>
      <c r="E143" s="15"/>
      <c r="F143" s="15"/>
      <c r="G143" s="15"/>
      <c r="H143" s="15"/>
      <c r="I143" s="15"/>
      <c r="J143" s="14"/>
      <c r="K143" s="14"/>
      <c r="L143" s="14"/>
      <c r="M143" s="15"/>
      <c r="N143" s="15"/>
      <c r="O143" s="15"/>
      <c r="P143" s="15"/>
      <c r="Q143" s="15"/>
      <c r="R143" s="17" t="str">
        <f t="shared" si="1"/>
        <v/>
      </c>
      <c r="S143" s="26" t="str">
        <f t="shared" ref="S143:W143" si="201">IF($A143&gt;0,HLOOKUP($D143,$S$3:$W$5,3,FALSE)*(1-$R143)*E143*1.21,"")</f>
        <v/>
      </c>
      <c r="T143" s="16" t="str">
        <f t="shared" si="201"/>
        <v/>
      </c>
      <c r="U143" s="16" t="str">
        <f t="shared" si="201"/>
        <v/>
      </c>
      <c r="V143" s="16" t="str">
        <f t="shared" si="201"/>
        <v/>
      </c>
      <c r="W143" s="16" t="str">
        <f t="shared" si="201"/>
        <v/>
      </c>
    </row>
    <row r="144" spans="1:23" ht="12.75">
      <c r="A144" s="15"/>
      <c r="B144" s="14"/>
      <c r="C144" s="14"/>
      <c r="D144" s="15"/>
      <c r="E144" s="15"/>
      <c r="F144" s="15"/>
      <c r="G144" s="15"/>
      <c r="H144" s="15"/>
      <c r="I144" s="15"/>
      <c r="J144" s="14"/>
      <c r="K144" s="14"/>
      <c r="L144" s="14"/>
      <c r="M144" s="15"/>
      <c r="N144" s="15"/>
      <c r="O144" s="15"/>
      <c r="P144" s="15"/>
      <c r="Q144" s="15"/>
      <c r="R144" s="17" t="str">
        <f t="shared" si="1"/>
        <v/>
      </c>
      <c r="S144" s="26" t="str">
        <f t="shared" ref="S144:W144" si="202">IF($A144&gt;0,HLOOKUP($D144,$S$3:$W$5,3,FALSE)*(1-$R144)*E144*1.21,"")</f>
        <v/>
      </c>
      <c r="T144" s="16" t="str">
        <f t="shared" si="202"/>
        <v/>
      </c>
      <c r="U144" s="16" t="str">
        <f t="shared" si="202"/>
        <v/>
      </c>
      <c r="V144" s="16" t="str">
        <f t="shared" si="202"/>
        <v/>
      </c>
      <c r="W144" s="16" t="str">
        <f t="shared" si="202"/>
        <v/>
      </c>
    </row>
    <row r="145" spans="1:23" ht="12.75">
      <c r="A145" s="15"/>
      <c r="B145" s="14"/>
      <c r="C145" s="14"/>
      <c r="D145" s="15"/>
      <c r="E145" s="15"/>
      <c r="F145" s="15"/>
      <c r="G145" s="15"/>
      <c r="H145" s="15"/>
      <c r="I145" s="15"/>
      <c r="J145" s="14"/>
      <c r="K145" s="14"/>
      <c r="L145" s="14"/>
      <c r="M145" s="15"/>
      <c r="N145" s="15"/>
      <c r="O145" s="15"/>
      <c r="P145" s="15"/>
      <c r="Q145" s="15"/>
      <c r="R145" s="17" t="str">
        <f t="shared" si="1"/>
        <v/>
      </c>
      <c r="S145" s="26" t="str">
        <f t="shared" ref="S145:W145" si="203">IF($A145&gt;0,HLOOKUP($D145,$S$3:$W$5,3,FALSE)*(1-$R145)*E145*1.21,"")</f>
        <v/>
      </c>
      <c r="T145" s="16" t="str">
        <f t="shared" si="203"/>
        <v/>
      </c>
      <c r="U145" s="16" t="str">
        <f t="shared" si="203"/>
        <v/>
      </c>
      <c r="V145" s="16" t="str">
        <f t="shared" si="203"/>
        <v/>
      </c>
      <c r="W145" s="16" t="str">
        <f t="shared" si="203"/>
        <v/>
      </c>
    </row>
    <row r="146" spans="1:23" ht="12.75">
      <c r="A146" s="15"/>
      <c r="B146" s="14"/>
      <c r="C146" s="14"/>
      <c r="D146" s="15"/>
      <c r="E146" s="15"/>
      <c r="F146" s="15"/>
      <c r="G146" s="15"/>
      <c r="H146" s="15"/>
      <c r="I146" s="15"/>
      <c r="J146" s="14"/>
      <c r="K146" s="14"/>
      <c r="L146" s="14"/>
      <c r="M146" s="15"/>
      <c r="N146" s="15"/>
      <c r="O146" s="15"/>
      <c r="P146" s="15"/>
      <c r="Q146" s="15"/>
      <c r="R146" s="17" t="str">
        <f t="shared" si="1"/>
        <v/>
      </c>
      <c r="S146" s="26" t="str">
        <f t="shared" ref="S146:W146" si="204">IF($A146&gt;0,HLOOKUP($D146,$S$3:$W$5,3,FALSE)*(1-$R146)*E146*1.21,"")</f>
        <v/>
      </c>
      <c r="T146" s="16" t="str">
        <f t="shared" si="204"/>
        <v/>
      </c>
      <c r="U146" s="16" t="str">
        <f t="shared" si="204"/>
        <v/>
      </c>
      <c r="V146" s="16" t="str">
        <f t="shared" si="204"/>
        <v/>
      </c>
      <c r="W146" s="16" t="str">
        <f t="shared" si="204"/>
        <v/>
      </c>
    </row>
    <row r="147" spans="1:23" ht="12.75">
      <c r="A147" s="15"/>
      <c r="B147" s="14"/>
      <c r="C147" s="14"/>
      <c r="D147" s="15"/>
      <c r="E147" s="15"/>
      <c r="F147" s="15"/>
      <c r="G147" s="15"/>
      <c r="H147" s="15"/>
      <c r="I147" s="15"/>
      <c r="J147" s="14"/>
      <c r="K147" s="14"/>
      <c r="L147" s="14"/>
      <c r="M147" s="15"/>
      <c r="N147" s="15"/>
      <c r="O147" s="15"/>
      <c r="P147" s="15"/>
      <c r="Q147" s="15"/>
      <c r="R147" s="17" t="str">
        <f t="shared" si="1"/>
        <v/>
      </c>
      <c r="S147" s="26" t="str">
        <f t="shared" ref="S147:W147" si="205">IF($A147&gt;0,HLOOKUP($D147,$S$3:$W$5,3,FALSE)*(1-$R147)*E147*1.21,"")</f>
        <v/>
      </c>
      <c r="T147" s="16" t="str">
        <f t="shared" si="205"/>
        <v/>
      </c>
      <c r="U147" s="16" t="str">
        <f t="shared" si="205"/>
        <v/>
      </c>
      <c r="V147" s="16" t="str">
        <f t="shared" si="205"/>
        <v/>
      </c>
      <c r="W147" s="16" t="str">
        <f t="shared" si="205"/>
        <v/>
      </c>
    </row>
    <row r="148" spans="1:23" ht="12.75">
      <c r="A148" s="15"/>
      <c r="B148" s="14"/>
      <c r="C148" s="14"/>
      <c r="D148" s="15"/>
      <c r="E148" s="15"/>
      <c r="F148" s="15"/>
      <c r="G148" s="15"/>
      <c r="H148" s="15"/>
      <c r="I148" s="15"/>
      <c r="J148" s="14"/>
      <c r="K148" s="14"/>
      <c r="L148" s="14"/>
      <c r="M148" s="15"/>
      <c r="N148" s="15"/>
      <c r="O148" s="15"/>
      <c r="P148" s="15"/>
      <c r="Q148" s="15"/>
      <c r="R148" s="17" t="str">
        <f t="shared" si="1"/>
        <v/>
      </c>
      <c r="S148" s="26" t="str">
        <f t="shared" ref="S148:W148" si="206">IF($A148&gt;0,HLOOKUP($D148,$S$3:$W$5,3,FALSE)*(1-$R148)*E148*1.21,"")</f>
        <v/>
      </c>
      <c r="T148" s="16" t="str">
        <f t="shared" si="206"/>
        <v/>
      </c>
      <c r="U148" s="16" t="str">
        <f t="shared" si="206"/>
        <v/>
      </c>
      <c r="V148" s="16" t="str">
        <f t="shared" si="206"/>
        <v/>
      </c>
      <c r="W148" s="16" t="str">
        <f t="shared" si="206"/>
        <v/>
      </c>
    </row>
    <row r="149" spans="1:23" ht="12.75">
      <c r="A149" s="15"/>
      <c r="B149" s="14"/>
      <c r="C149" s="14"/>
      <c r="D149" s="15"/>
      <c r="E149" s="15"/>
      <c r="F149" s="15"/>
      <c r="G149" s="15"/>
      <c r="H149" s="15"/>
      <c r="I149" s="15"/>
      <c r="J149" s="14"/>
      <c r="K149" s="14"/>
      <c r="L149" s="14"/>
      <c r="M149" s="15"/>
      <c r="N149" s="15"/>
      <c r="O149" s="15"/>
      <c r="P149" s="15"/>
      <c r="Q149" s="15"/>
      <c r="R149" s="17" t="str">
        <f t="shared" si="1"/>
        <v/>
      </c>
      <c r="S149" s="26" t="str">
        <f t="shared" ref="S149:W149" si="207">IF($A149&gt;0,HLOOKUP($D149,$S$3:$W$5,3,FALSE)*(1-$R149)*E149*1.21,"")</f>
        <v/>
      </c>
      <c r="T149" s="16" t="str">
        <f t="shared" si="207"/>
        <v/>
      </c>
      <c r="U149" s="16" t="str">
        <f t="shared" si="207"/>
        <v/>
      </c>
      <c r="V149" s="16" t="str">
        <f t="shared" si="207"/>
        <v/>
      </c>
      <c r="W149" s="16" t="str">
        <f t="shared" si="207"/>
        <v/>
      </c>
    </row>
    <row r="150" spans="1:23" ht="12.75">
      <c r="A150" s="15"/>
      <c r="B150" s="14"/>
      <c r="C150" s="14"/>
      <c r="D150" s="15"/>
      <c r="E150" s="15"/>
      <c r="F150" s="15"/>
      <c r="G150" s="15"/>
      <c r="H150" s="15"/>
      <c r="I150" s="15"/>
      <c r="J150" s="14"/>
      <c r="K150" s="14"/>
      <c r="L150" s="14"/>
      <c r="M150" s="15"/>
      <c r="N150" s="15"/>
      <c r="O150" s="15"/>
      <c r="P150" s="15"/>
      <c r="Q150" s="15"/>
      <c r="R150" s="17" t="str">
        <f t="shared" si="1"/>
        <v/>
      </c>
      <c r="S150" s="26" t="str">
        <f t="shared" ref="S150:W150" si="208">IF($A150&gt;0,HLOOKUP($D150,$S$3:$W$5,3,FALSE)*(1-$R150)*E150*1.21,"")</f>
        <v/>
      </c>
      <c r="T150" s="16" t="str">
        <f t="shared" si="208"/>
        <v/>
      </c>
      <c r="U150" s="16" t="str">
        <f t="shared" si="208"/>
        <v/>
      </c>
      <c r="V150" s="16" t="str">
        <f t="shared" si="208"/>
        <v/>
      </c>
      <c r="W150" s="16" t="str">
        <f t="shared" si="208"/>
        <v/>
      </c>
    </row>
    <row r="151" spans="1:23" ht="12.75">
      <c r="A151" s="15"/>
      <c r="B151" s="14"/>
      <c r="C151" s="14"/>
      <c r="D151" s="15"/>
      <c r="E151" s="15"/>
      <c r="F151" s="15"/>
      <c r="G151" s="15"/>
      <c r="H151" s="15"/>
      <c r="I151" s="15"/>
      <c r="J151" s="14"/>
      <c r="K151" s="14"/>
      <c r="L151" s="14"/>
      <c r="M151" s="15"/>
      <c r="N151" s="15"/>
      <c r="O151" s="15"/>
      <c r="P151" s="15"/>
      <c r="Q151" s="15"/>
      <c r="R151" s="17" t="str">
        <f t="shared" si="1"/>
        <v/>
      </c>
      <c r="S151" s="26" t="str">
        <f t="shared" ref="S151:W151" si="209">IF($A151&gt;0,HLOOKUP($D151,$S$3:$W$5,3,FALSE)*(1-$R151)*E151*1.21,"")</f>
        <v/>
      </c>
      <c r="T151" s="16" t="str">
        <f t="shared" si="209"/>
        <v/>
      </c>
      <c r="U151" s="16" t="str">
        <f t="shared" si="209"/>
        <v/>
      </c>
      <c r="V151" s="16" t="str">
        <f t="shared" si="209"/>
        <v/>
      </c>
      <c r="W151" s="16" t="str">
        <f t="shared" si="209"/>
        <v/>
      </c>
    </row>
    <row r="152" spans="1:23" ht="12.75">
      <c r="A152" s="15"/>
      <c r="B152" s="14"/>
      <c r="C152" s="14"/>
      <c r="D152" s="15"/>
      <c r="E152" s="15"/>
      <c r="F152" s="15"/>
      <c r="G152" s="15"/>
      <c r="H152" s="15"/>
      <c r="I152" s="15"/>
      <c r="J152" s="14"/>
      <c r="K152" s="14"/>
      <c r="L152" s="14"/>
      <c r="M152" s="15"/>
      <c r="N152" s="15"/>
      <c r="O152" s="15"/>
      <c r="P152" s="15"/>
      <c r="Q152" s="15"/>
      <c r="R152" s="17" t="str">
        <f t="shared" si="1"/>
        <v/>
      </c>
      <c r="S152" s="26" t="str">
        <f t="shared" ref="S152:W152" si="210">IF($A152&gt;0,HLOOKUP($D152,$S$3:$W$5,3,FALSE)*(1-$R152)*E152*1.21,"")</f>
        <v/>
      </c>
      <c r="T152" s="16" t="str">
        <f t="shared" si="210"/>
        <v/>
      </c>
      <c r="U152" s="16" t="str">
        <f t="shared" si="210"/>
        <v/>
      </c>
      <c r="V152" s="16" t="str">
        <f t="shared" si="210"/>
        <v/>
      </c>
      <c r="W152" s="16" t="str">
        <f t="shared" si="210"/>
        <v/>
      </c>
    </row>
    <row r="153" spans="1:23" ht="12.75">
      <c r="A153" s="15"/>
      <c r="B153" s="14"/>
      <c r="C153" s="14"/>
      <c r="D153" s="15"/>
      <c r="E153" s="15"/>
      <c r="F153" s="15"/>
      <c r="G153" s="15"/>
      <c r="H153" s="15"/>
      <c r="I153" s="15"/>
      <c r="J153" s="14"/>
      <c r="K153" s="14"/>
      <c r="L153" s="14"/>
      <c r="M153" s="15"/>
      <c r="N153" s="15"/>
      <c r="O153" s="15"/>
      <c r="P153" s="15"/>
      <c r="Q153" s="15"/>
      <c r="R153" s="17" t="str">
        <f t="shared" si="1"/>
        <v/>
      </c>
      <c r="S153" s="26" t="str">
        <f t="shared" ref="S153:W153" si="211">IF($A153&gt;0,HLOOKUP($D153,$S$3:$W$5,3,FALSE)*(1-$R153)*E153*1.21,"")</f>
        <v/>
      </c>
      <c r="T153" s="16" t="str">
        <f t="shared" si="211"/>
        <v/>
      </c>
      <c r="U153" s="16" t="str">
        <f t="shared" si="211"/>
        <v/>
      </c>
      <c r="V153" s="16" t="str">
        <f t="shared" si="211"/>
        <v/>
      </c>
      <c r="W153" s="16" t="str">
        <f t="shared" si="211"/>
        <v/>
      </c>
    </row>
    <row r="154" spans="1:23" ht="12.75">
      <c r="A154" s="15"/>
      <c r="B154" s="14"/>
      <c r="C154" s="14"/>
      <c r="D154" s="15"/>
      <c r="E154" s="15"/>
      <c r="F154" s="15"/>
      <c r="G154" s="15"/>
      <c r="H154" s="15"/>
      <c r="I154" s="15"/>
      <c r="J154" s="14"/>
      <c r="K154" s="14"/>
      <c r="L154" s="14"/>
      <c r="M154" s="15"/>
      <c r="N154" s="15"/>
      <c r="O154" s="15"/>
      <c r="P154" s="15"/>
      <c r="Q154" s="15"/>
      <c r="R154" s="17" t="str">
        <f t="shared" si="1"/>
        <v/>
      </c>
      <c r="S154" s="26" t="str">
        <f t="shared" ref="S154:W154" si="212">IF($A154&gt;0,HLOOKUP($D154,$S$3:$W$5,3,FALSE)*(1-$R154)*E154*1.21,"")</f>
        <v/>
      </c>
      <c r="T154" s="16" t="str">
        <f t="shared" si="212"/>
        <v/>
      </c>
      <c r="U154" s="16" t="str">
        <f t="shared" si="212"/>
        <v/>
      </c>
      <c r="V154" s="16" t="str">
        <f t="shared" si="212"/>
        <v/>
      </c>
      <c r="W154" s="16" t="str">
        <f t="shared" si="212"/>
        <v/>
      </c>
    </row>
    <row r="155" spans="1:23" ht="12.75">
      <c r="A155" s="15"/>
      <c r="B155" s="14"/>
      <c r="C155" s="14"/>
      <c r="D155" s="15"/>
      <c r="E155" s="15"/>
      <c r="F155" s="15"/>
      <c r="G155" s="15"/>
      <c r="H155" s="15"/>
      <c r="I155" s="15"/>
      <c r="J155" s="14"/>
      <c r="K155" s="14"/>
      <c r="L155" s="14"/>
      <c r="M155" s="15"/>
      <c r="N155" s="15"/>
      <c r="O155" s="15"/>
      <c r="P155" s="15"/>
      <c r="Q155" s="15"/>
      <c r="R155" s="17" t="str">
        <f t="shared" si="1"/>
        <v/>
      </c>
      <c r="S155" s="26" t="str">
        <f t="shared" ref="S155:W155" si="213">IF($A155&gt;0,HLOOKUP($D155,$S$3:$W$5,3,FALSE)*(1-$R155)*E155*1.21,"")</f>
        <v/>
      </c>
      <c r="T155" s="16" t="str">
        <f t="shared" si="213"/>
        <v/>
      </c>
      <c r="U155" s="16" t="str">
        <f t="shared" si="213"/>
        <v/>
      </c>
      <c r="V155" s="16" t="str">
        <f t="shared" si="213"/>
        <v/>
      </c>
      <c r="W155" s="16" t="str">
        <f t="shared" si="213"/>
        <v/>
      </c>
    </row>
    <row r="156" spans="1:23" ht="12.75">
      <c r="A156" s="15"/>
      <c r="B156" s="14"/>
      <c r="C156" s="14"/>
      <c r="D156" s="15"/>
      <c r="E156" s="15"/>
      <c r="F156" s="15"/>
      <c r="G156" s="15"/>
      <c r="H156" s="15"/>
      <c r="I156" s="15"/>
      <c r="J156" s="14"/>
      <c r="K156" s="14"/>
      <c r="L156" s="14"/>
      <c r="M156" s="15"/>
      <c r="N156" s="15"/>
      <c r="O156" s="15"/>
      <c r="P156" s="15"/>
      <c r="Q156" s="15"/>
      <c r="R156" s="17" t="str">
        <f t="shared" si="1"/>
        <v/>
      </c>
      <c r="S156" s="26" t="str">
        <f t="shared" ref="S156:W156" si="214">IF($A156&gt;0,HLOOKUP($D156,$S$3:$W$5,3,FALSE)*(1-$R156)*E156*1.21,"")</f>
        <v/>
      </c>
      <c r="T156" s="16" t="str">
        <f t="shared" si="214"/>
        <v/>
      </c>
      <c r="U156" s="16" t="str">
        <f t="shared" si="214"/>
        <v/>
      </c>
      <c r="V156" s="16" t="str">
        <f t="shared" si="214"/>
        <v/>
      </c>
      <c r="W156" s="16" t="str">
        <f t="shared" si="214"/>
        <v/>
      </c>
    </row>
    <row r="157" spans="1:23" ht="12.75">
      <c r="A157" s="15"/>
      <c r="B157" s="14"/>
      <c r="C157" s="14"/>
      <c r="D157" s="15"/>
      <c r="E157" s="15"/>
      <c r="F157" s="15"/>
      <c r="G157" s="15"/>
      <c r="H157" s="15"/>
      <c r="I157" s="15"/>
      <c r="J157" s="14"/>
      <c r="K157" s="14"/>
      <c r="L157" s="14"/>
      <c r="M157" s="15"/>
      <c r="N157" s="15"/>
      <c r="O157" s="15"/>
      <c r="P157" s="15"/>
      <c r="Q157" s="15"/>
      <c r="R157" s="17" t="str">
        <f t="shared" si="1"/>
        <v/>
      </c>
      <c r="S157" s="26" t="str">
        <f t="shared" ref="S157:W157" si="215">IF($A157&gt;0,HLOOKUP($D157,$S$3:$W$5,3,FALSE)*(1-$R157)*E157*1.21,"")</f>
        <v/>
      </c>
      <c r="T157" s="16" t="str">
        <f t="shared" si="215"/>
        <v/>
      </c>
      <c r="U157" s="16" t="str">
        <f t="shared" si="215"/>
        <v/>
      </c>
      <c r="V157" s="16" t="str">
        <f t="shared" si="215"/>
        <v/>
      </c>
      <c r="W157" s="16" t="str">
        <f t="shared" si="215"/>
        <v/>
      </c>
    </row>
    <row r="158" spans="1:23" ht="12.75">
      <c r="A158" s="15"/>
      <c r="B158" s="14"/>
      <c r="C158" s="14"/>
      <c r="D158" s="15"/>
      <c r="E158" s="15"/>
      <c r="F158" s="15"/>
      <c r="G158" s="15"/>
      <c r="H158" s="15"/>
      <c r="I158" s="15"/>
      <c r="J158" s="14"/>
      <c r="K158" s="14"/>
      <c r="L158" s="14"/>
      <c r="M158" s="15"/>
      <c r="N158" s="15"/>
      <c r="O158" s="15"/>
      <c r="P158" s="15"/>
      <c r="Q158" s="15"/>
      <c r="R158" s="17" t="str">
        <f t="shared" si="1"/>
        <v/>
      </c>
      <c r="S158" s="26" t="str">
        <f t="shared" ref="S158:W158" si="216">IF($A158&gt;0,HLOOKUP($D158,$S$3:$W$5,3,FALSE)*(1-$R158)*E158*1.21,"")</f>
        <v/>
      </c>
      <c r="T158" s="16" t="str">
        <f t="shared" si="216"/>
        <v/>
      </c>
      <c r="U158" s="16" t="str">
        <f t="shared" si="216"/>
        <v/>
      </c>
      <c r="V158" s="16" t="str">
        <f t="shared" si="216"/>
        <v/>
      </c>
      <c r="W158" s="16" t="str">
        <f t="shared" si="216"/>
        <v/>
      </c>
    </row>
    <row r="159" spans="1:23" ht="12.75">
      <c r="A159" s="15"/>
      <c r="B159" s="14"/>
      <c r="C159" s="14"/>
      <c r="D159" s="15"/>
      <c r="E159" s="15"/>
      <c r="F159" s="15"/>
      <c r="G159" s="15"/>
      <c r="H159" s="15"/>
      <c r="I159" s="15"/>
      <c r="J159" s="14"/>
      <c r="K159" s="14"/>
      <c r="L159" s="14"/>
      <c r="M159" s="15"/>
      <c r="N159" s="15"/>
      <c r="O159" s="15"/>
      <c r="P159" s="15"/>
      <c r="Q159" s="15"/>
      <c r="R159" s="17" t="str">
        <f t="shared" si="1"/>
        <v/>
      </c>
      <c r="S159" s="26" t="str">
        <f t="shared" ref="S159:W159" si="217">IF($A159&gt;0,HLOOKUP($D159,$S$3:$W$5,3,FALSE)*(1-$R159)*E159*1.21,"")</f>
        <v/>
      </c>
      <c r="T159" s="16" t="str">
        <f t="shared" si="217"/>
        <v/>
      </c>
      <c r="U159" s="16" t="str">
        <f t="shared" si="217"/>
        <v/>
      </c>
      <c r="V159" s="16" t="str">
        <f t="shared" si="217"/>
        <v/>
      </c>
      <c r="W159" s="16" t="str">
        <f t="shared" si="217"/>
        <v/>
      </c>
    </row>
    <row r="160" spans="1:23" ht="12.75">
      <c r="A160" s="15"/>
      <c r="B160" s="14"/>
      <c r="C160" s="14"/>
      <c r="D160" s="15"/>
      <c r="E160" s="15"/>
      <c r="F160" s="15"/>
      <c r="G160" s="15"/>
      <c r="H160" s="15"/>
      <c r="I160" s="15"/>
      <c r="J160" s="14"/>
      <c r="K160" s="14"/>
      <c r="L160" s="14"/>
      <c r="M160" s="15"/>
      <c r="N160" s="15"/>
      <c r="O160" s="15"/>
      <c r="P160" s="15"/>
      <c r="Q160" s="15"/>
      <c r="R160" s="17" t="str">
        <f t="shared" si="1"/>
        <v/>
      </c>
      <c r="S160" s="26" t="str">
        <f t="shared" ref="S160:W160" si="218">IF($A160&gt;0,HLOOKUP($D160,$S$3:$W$5,3,FALSE)*(1-$R160)*E160*1.21,"")</f>
        <v/>
      </c>
      <c r="T160" s="16" t="str">
        <f t="shared" si="218"/>
        <v/>
      </c>
      <c r="U160" s="16" t="str">
        <f t="shared" si="218"/>
        <v/>
      </c>
      <c r="V160" s="16" t="str">
        <f t="shared" si="218"/>
        <v/>
      </c>
      <c r="W160" s="16" t="str">
        <f t="shared" si="218"/>
        <v/>
      </c>
    </row>
    <row r="161" spans="1:23" ht="12.75">
      <c r="A161" s="15"/>
      <c r="B161" s="14"/>
      <c r="C161" s="14"/>
      <c r="D161" s="15"/>
      <c r="E161" s="15"/>
      <c r="F161" s="15"/>
      <c r="G161" s="15"/>
      <c r="H161" s="15"/>
      <c r="I161" s="15"/>
      <c r="J161" s="14"/>
      <c r="K161" s="14"/>
      <c r="L161" s="14"/>
      <c r="M161" s="15"/>
      <c r="N161" s="15"/>
      <c r="O161" s="15"/>
      <c r="P161" s="15"/>
      <c r="Q161" s="15"/>
      <c r="R161" s="17" t="str">
        <f t="shared" si="1"/>
        <v/>
      </c>
      <c r="S161" s="26" t="str">
        <f t="shared" ref="S161:W161" si="219">IF($A161&gt;0,HLOOKUP($D161,$S$3:$W$5,3,FALSE)*(1-$R161)*E161*1.21,"")</f>
        <v/>
      </c>
      <c r="T161" s="16" t="str">
        <f t="shared" si="219"/>
        <v/>
      </c>
      <c r="U161" s="16" t="str">
        <f t="shared" si="219"/>
        <v/>
      </c>
      <c r="V161" s="16" t="str">
        <f t="shared" si="219"/>
        <v/>
      </c>
      <c r="W161" s="16" t="str">
        <f t="shared" si="219"/>
        <v/>
      </c>
    </row>
    <row r="162" spans="1:23" ht="12.75">
      <c r="A162" s="15"/>
      <c r="B162" s="14"/>
      <c r="C162" s="14"/>
      <c r="D162" s="15"/>
      <c r="E162" s="15"/>
      <c r="F162" s="15"/>
      <c r="G162" s="15"/>
      <c r="H162" s="15"/>
      <c r="I162" s="15"/>
      <c r="J162" s="14"/>
      <c r="K162" s="14"/>
      <c r="L162" s="14"/>
      <c r="M162" s="15"/>
      <c r="N162" s="15"/>
      <c r="O162" s="15"/>
      <c r="P162" s="15"/>
      <c r="Q162" s="15"/>
      <c r="R162" s="17" t="str">
        <f t="shared" si="1"/>
        <v/>
      </c>
      <c r="S162" s="26" t="str">
        <f t="shared" ref="S162:W162" si="220">IF($A162&gt;0,HLOOKUP($D162,$S$3:$W$5,3,FALSE)*(1-$R162)*E162*1.21,"")</f>
        <v/>
      </c>
      <c r="T162" s="16" t="str">
        <f t="shared" si="220"/>
        <v/>
      </c>
      <c r="U162" s="16" t="str">
        <f t="shared" si="220"/>
        <v/>
      </c>
      <c r="V162" s="16" t="str">
        <f t="shared" si="220"/>
        <v/>
      </c>
      <c r="W162" s="16" t="str">
        <f t="shared" si="220"/>
        <v/>
      </c>
    </row>
    <row r="163" spans="1:23" ht="12.75">
      <c r="A163" s="15"/>
      <c r="B163" s="14"/>
      <c r="C163" s="14"/>
      <c r="D163" s="15"/>
      <c r="E163" s="15"/>
      <c r="F163" s="15"/>
      <c r="G163" s="15"/>
      <c r="H163" s="15"/>
      <c r="I163" s="15"/>
      <c r="J163" s="14"/>
      <c r="K163" s="14"/>
      <c r="L163" s="14"/>
      <c r="M163" s="15"/>
      <c r="N163" s="15"/>
      <c r="O163" s="15"/>
      <c r="P163" s="15"/>
      <c r="Q163" s="15"/>
      <c r="R163" s="17" t="str">
        <f t="shared" si="1"/>
        <v/>
      </c>
      <c r="S163" s="26" t="str">
        <f t="shared" ref="S163:W163" si="221">IF($A163&gt;0,HLOOKUP($D163,$S$3:$W$5,3,FALSE)*(1-$R163)*E163*1.21,"")</f>
        <v/>
      </c>
      <c r="T163" s="16" t="str">
        <f t="shared" si="221"/>
        <v/>
      </c>
      <c r="U163" s="16" t="str">
        <f t="shared" si="221"/>
        <v/>
      </c>
      <c r="V163" s="16" t="str">
        <f t="shared" si="221"/>
        <v/>
      </c>
      <c r="W163" s="16" t="str">
        <f t="shared" si="221"/>
        <v/>
      </c>
    </row>
    <row r="164" spans="1:23" ht="12.75">
      <c r="A164" s="15"/>
      <c r="B164" s="14"/>
      <c r="C164" s="14"/>
      <c r="D164" s="15"/>
      <c r="E164" s="15"/>
      <c r="F164" s="15"/>
      <c r="G164" s="15"/>
      <c r="H164" s="15"/>
      <c r="I164" s="15"/>
      <c r="J164" s="14"/>
      <c r="K164" s="14"/>
      <c r="L164" s="14"/>
      <c r="M164" s="15"/>
      <c r="N164" s="15"/>
      <c r="O164" s="15"/>
      <c r="P164" s="15"/>
      <c r="Q164" s="15"/>
      <c r="R164" s="17" t="str">
        <f t="shared" si="1"/>
        <v/>
      </c>
      <c r="S164" s="26" t="str">
        <f t="shared" ref="S164:W164" si="222">IF($A164&gt;0,HLOOKUP($D164,$S$3:$W$5,3,FALSE)*(1-$R164)*E164*1.21,"")</f>
        <v/>
      </c>
      <c r="T164" s="16" t="str">
        <f t="shared" si="222"/>
        <v/>
      </c>
      <c r="U164" s="16" t="str">
        <f t="shared" si="222"/>
        <v/>
      </c>
      <c r="V164" s="16" t="str">
        <f t="shared" si="222"/>
        <v/>
      </c>
      <c r="W164" s="16" t="str">
        <f t="shared" si="222"/>
        <v/>
      </c>
    </row>
    <row r="165" spans="1:23" ht="12.75">
      <c r="A165" s="15"/>
      <c r="B165" s="14"/>
      <c r="C165" s="14"/>
      <c r="D165" s="15"/>
      <c r="E165" s="15"/>
      <c r="F165" s="15"/>
      <c r="G165" s="15"/>
      <c r="H165" s="15"/>
      <c r="I165" s="15"/>
      <c r="J165" s="14"/>
      <c r="K165" s="14"/>
      <c r="L165" s="14"/>
      <c r="M165" s="15"/>
      <c r="N165" s="15"/>
      <c r="O165" s="15"/>
      <c r="P165" s="15"/>
      <c r="Q165" s="15"/>
      <c r="R165" s="17" t="str">
        <f t="shared" si="1"/>
        <v/>
      </c>
      <c r="S165" s="26" t="str">
        <f t="shared" ref="S165:W165" si="223">IF($A165&gt;0,HLOOKUP($D165,$S$3:$W$5,3,FALSE)*(1-$R165)*E165*1.21,"")</f>
        <v/>
      </c>
      <c r="T165" s="16" t="str">
        <f t="shared" si="223"/>
        <v/>
      </c>
      <c r="U165" s="16" t="str">
        <f t="shared" si="223"/>
        <v/>
      </c>
      <c r="V165" s="16" t="str">
        <f t="shared" si="223"/>
        <v/>
      </c>
      <c r="W165" s="16" t="str">
        <f t="shared" si="223"/>
        <v/>
      </c>
    </row>
    <row r="166" spans="1:23" ht="12.75">
      <c r="A166" s="15"/>
      <c r="B166" s="14"/>
      <c r="C166" s="14"/>
      <c r="D166" s="15"/>
      <c r="E166" s="15"/>
      <c r="F166" s="15"/>
      <c r="G166" s="15"/>
      <c r="H166" s="15"/>
      <c r="I166" s="15"/>
      <c r="J166" s="14"/>
      <c r="K166" s="14"/>
      <c r="L166" s="14"/>
      <c r="M166" s="15"/>
      <c r="N166" s="15"/>
      <c r="O166" s="15"/>
      <c r="P166" s="15"/>
      <c r="Q166" s="15"/>
      <c r="R166" s="17" t="str">
        <f t="shared" si="1"/>
        <v/>
      </c>
      <c r="S166" s="26" t="str">
        <f t="shared" ref="S166:W166" si="224">IF($A166&gt;0,HLOOKUP($D166,$S$3:$W$5,3,FALSE)*(1-$R166)*E166*1.21,"")</f>
        <v/>
      </c>
      <c r="T166" s="16" t="str">
        <f t="shared" si="224"/>
        <v/>
      </c>
      <c r="U166" s="16" t="str">
        <f t="shared" si="224"/>
        <v/>
      </c>
      <c r="V166" s="16" t="str">
        <f t="shared" si="224"/>
        <v/>
      </c>
      <c r="W166" s="16" t="str">
        <f t="shared" si="224"/>
        <v/>
      </c>
    </row>
    <row r="167" spans="1:23" ht="12.75">
      <c r="A167" s="15"/>
      <c r="B167" s="14"/>
      <c r="C167" s="14"/>
      <c r="D167" s="15"/>
      <c r="E167" s="15"/>
      <c r="F167" s="15"/>
      <c r="G167" s="15"/>
      <c r="H167" s="15"/>
      <c r="I167" s="15"/>
      <c r="J167" s="14"/>
      <c r="K167" s="14"/>
      <c r="L167" s="14"/>
      <c r="M167" s="15"/>
      <c r="N167" s="15"/>
      <c r="O167" s="15"/>
      <c r="P167" s="15"/>
      <c r="Q167" s="15"/>
      <c r="R167" s="17" t="str">
        <f t="shared" si="1"/>
        <v/>
      </c>
      <c r="S167" s="26" t="str">
        <f t="shared" ref="S167:W167" si="225">IF($A167&gt;0,HLOOKUP($D167,$S$3:$W$5,3,FALSE)*(1-$R167)*E167*1.21,"")</f>
        <v/>
      </c>
      <c r="T167" s="16" t="str">
        <f t="shared" si="225"/>
        <v/>
      </c>
      <c r="U167" s="16" t="str">
        <f t="shared" si="225"/>
        <v/>
      </c>
      <c r="V167" s="16" t="str">
        <f t="shared" si="225"/>
        <v/>
      </c>
      <c r="W167" s="16" t="str">
        <f t="shared" si="225"/>
        <v/>
      </c>
    </row>
    <row r="168" spans="1:23" ht="12.75">
      <c r="A168" s="15"/>
      <c r="B168" s="14"/>
      <c r="C168" s="14"/>
      <c r="D168" s="15"/>
      <c r="E168" s="15"/>
      <c r="F168" s="15"/>
      <c r="G168" s="15"/>
      <c r="H168" s="15"/>
      <c r="I168" s="15"/>
      <c r="J168" s="14"/>
      <c r="K168" s="14"/>
      <c r="L168" s="14"/>
      <c r="M168" s="15"/>
      <c r="N168" s="15"/>
      <c r="O168" s="15"/>
      <c r="P168" s="15"/>
      <c r="Q168" s="15"/>
      <c r="R168" s="17" t="str">
        <f t="shared" si="1"/>
        <v/>
      </c>
      <c r="S168" s="26" t="str">
        <f t="shared" ref="S168:W168" si="226">IF($A168&gt;0,HLOOKUP($D168,$S$3:$W$5,3,FALSE)*(1-$R168)*E168*1.21,"")</f>
        <v/>
      </c>
      <c r="T168" s="16" t="str">
        <f t="shared" si="226"/>
        <v/>
      </c>
      <c r="U168" s="16" t="str">
        <f t="shared" si="226"/>
        <v/>
      </c>
      <c r="V168" s="16" t="str">
        <f t="shared" si="226"/>
        <v/>
      </c>
      <c r="W168" s="16" t="str">
        <f t="shared" si="226"/>
        <v/>
      </c>
    </row>
    <row r="169" spans="1:23" ht="12.75">
      <c r="A169" s="15"/>
      <c r="B169" s="14"/>
      <c r="C169" s="14"/>
      <c r="D169" s="15"/>
      <c r="E169" s="15"/>
      <c r="F169" s="15"/>
      <c r="G169" s="15"/>
      <c r="H169" s="15"/>
      <c r="I169" s="15"/>
      <c r="J169" s="14"/>
      <c r="K169" s="14"/>
      <c r="L169" s="14"/>
      <c r="M169" s="15"/>
      <c r="N169" s="15"/>
      <c r="O169" s="15"/>
      <c r="P169" s="15"/>
      <c r="Q169" s="15"/>
      <c r="R169" s="17" t="str">
        <f t="shared" si="1"/>
        <v/>
      </c>
      <c r="S169" s="26" t="str">
        <f t="shared" ref="S169:W169" si="227">IF($A169&gt;0,HLOOKUP($D169,$S$3:$W$5,3,FALSE)*(1-$R169)*E169*1.21,"")</f>
        <v/>
      </c>
      <c r="T169" s="16" t="str">
        <f t="shared" si="227"/>
        <v/>
      </c>
      <c r="U169" s="16" t="str">
        <f t="shared" si="227"/>
        <v/>
      </c>
      <c r="V169" s="16" t="str">
        <f t="shared" si="227"/>
        <v/>
      </c>
      <c r="W169" s="16" t="str">
        <f t="shared" si="227"/>
        <v/>
      </c>
    </row>
    <row r="170" spans="1:23" ht="12.75">
      <c r="A170" s="15"/>
      <c r="B170" s="14"/>
      <c r="C170" s="14"/>
      <c r="D170" s="15"/>
      <c r="E170" s="15"/>
      <c r="F170" s="15"/>
      <c r="G170" s="15"/>
      <c r="H170" s="15"/>
      <c r="I170" s="15"/>
      <c r="J170" s="14"/>
      <c r="K170" s="14"/>
      <c r="L170" s="14"/>
      <c r="M170" s="15"/>
      <c r="N170" s="15"/>
      <c r="O170" s="15"/>
      <c r="P170" s="15"/>
      <c r="Q170" s="15"/>
      <c r="R170" s="17" t="str">
        <f t="shared" si="1"/>
        <v/>
      </c>
      <c r="S170" s="26" t="str">
        <f t="shared" ref="S170:W170" si="228">IF($A170&gt;0,HLOOKUP($D170,$S$3:$W$5,3,FALSE)*(1-$R170)*E170*1.21,"")</f>
        <v/>
      </c>
      <c r="T170" s="16" t="str">
        <f t="shared" si="228"/>
        <v/>
      </c>
      <c r="U170" s="16" t="str">
        <f t="shared" si="228"/>
        <v/>
      </c>
      <c r="V170" s="16" t="str">
        <f t="shared" si="228"/>
        <v/>
      </c>
      <c r="W170" s="16" t="str">
        <f t="shared" si="228"/>
        <v/>
      </c>
    </row>
    <row r="171" spans="1:23" ht="12.75">
      <c r="A171" s="15"/>
      <c r="B171" s="14"/>
      <c r="C171" s="14"/>
      <c r="D171" s="15"/>
      <c r="E171" s="15"/>
      <c r="F171" s="15"/>
      <c r="G171" s="15"/>
      <c r="H171" s="15"/>
      <c r="I171" s="15"/>
      <c r="J171" s="14"/>
      <c r="K171" s="14"/>
      <c r="L171" s="14"/>
      <c r="M171" s="15"/>
      <c r="N171" s="15"/>
      <c r="O171" s="15"/>
      <c r="P171" s="15"/>
      <c r="Q171" s="15"/>
      <c r="R171" s="17" t="str">
        <f t="shared" si="1"/>
        <v/>
      </c>
      <c r="S171" s="26" t="str">
        <f t="shared" ref="S171:W171" si="229">IF($A171&gt;0,HLOOKUP($D171,$S$3:$W$5,3,FALSE)*(1-$R171)*E171*1.21,"")</f>
        <v/>
      </c>
      <c r="T171" s="16" t="str">
        <f t="shared" si="229"/>
        <v/>
      </c>
      <c r="U171" s="16" t="str">
        <f t="shared" si="229"/>
        <v/>
      </c>
      <c r="V171" s="16" t="str">
        <f t="shared" si="229"/>
        <v/>
      </c>
      <c r="W171" s="16" t="str">
        <f t="shared" si="229"/>
        <v/>
      </c>
    </row>
    <row r="172" spans="1:23" ht="12.75">
      <c r="A172" s="15"/>
      <c r="B172" s="14"/>
      <c r="C172" s="14"/>
      <c r="D172" s="15"/>
      <c r="E172" s="15"/>
      <c r="F172" s="15"/>
      <c r="G172" s="15"/>
      <c r="H172" s="15"/>
      <c r="I172" s="15"/>
      <c r="J172" s="14"/>
      <c r="K172" s="14"/>
      <c r="L172" s="14"/>
      <c r="M172" s="15"/>
      <c r="N172" s="15"/>
      <c r="O172" s="15"/>
      <c r="P172" s="15"/>
      <c r="Q172" s="15"/>
      <c r="R172" s="17" t="str">
        <f t="shared" si="1"/>
        <v/>
      </c>
      <c r="S172" s="26" t="str">
        <f t="shared" ref="S172:W172" si="230">IF($A172&gt;0,HLOOKUP($D172,$S$3:$W$5,3,FALSE)*(1-$R172)*E172*1.21,"")</f>
        <v/>
      </c>
      <c r="T172" s="16" t="str">
        <f t="shared" si="230"/>
        <v/>
      </c>
      <c r="U172" s="16" t="str">
        <f t="shared" si="230"/>
        <v/>
      </c>
      <c r="V172" s="16" t="str">
        <f t="shared" si="230"/>
        <v/>
      </c>
      <c r="W172" s="16" t="str">
        <f t="shared" si="230"/>
        <v/>
      </c>
    </row>
    <row r="173" spans="1:23" ht="12.75">
      <c r="A173" s="15"/>
      <c r="B173" s="14"/>
      <c r="C173" s="14"/>
      <c r="D173" s="15"/>
      <c r="E173" s="15"/>
      <c r="F173" s="15"/>
      <c r="G173" s="15"/>
      <c r="H173" s="15"/>
      <c r="I173" s="15"/>
      <c r="J173" s="14"/>
      <c r="K173" s="14"/>
      <c r="L173" s="14"/>
      <c r="M173" s="15"/>
      <c r="N173" s="15"/>
      <c r="O173" s="15"/>
      <c r="P173" s="15"/>
      <c r="Q173" s="15"/>
      <c r="R173" s="17" t="str">
        <f t="shared" si="1"/>
        <v/>
      </c>
      <c r="S173" s="26" t="str">
        <f t="shared" ref="S173:W173" si="231">IF($A173&gt;0,HLOOKUP($D173,$S$3:$W$5,3,FALSE)*(1-$R173)*E173*1.21,"")</f>
        <v/>
      </c>
      <c r="T173" s="16" t="str">
        <f t="shared" si="231"/>
        <v/>
      </c>
      <c r="U173" s="16" t="str">
        <f t="shared" si="231"/>
        <v/>
      </c>
      <c r="V173" s="16" t="str">
        <f t="shared" si="231"/>
        <v/>
      </c>
      <c r="W173" s="16" t="str">
        <f t="shared" si="231"/>
        <v/>
      </c>
    </row>
    <row r="174" spans="1:23" ht="12.75">
      <c r="A174" s="15"/>
      <c r="B174" s="14"/>
      <c r="C174" s="14"/>
      <c r="D174" s="15"/>
      <c r="E174" s="15"/>
      <c r="F174" s="15"/>
      <c r="G174" s="15"/>
      <c r="H174" s="15"/>
      <c r="I174" s="15"/>
      <c r="J174" s="14"/>
      <c r="K174" s="14"/>
      <c r="L174" s="14"/>
      <c r="M174" s="15"/>
      <c r="N174" s="15"/>
      <c r="O174" s="15"/>
      <c r="P174" s="15"/>
      <c r="Q174" s="15"/>
      <c r="R174" s="17" t="str">
        <f t="shared" si="1"/>
        <v/>
      </c>
      <c r="S174" s="26" t="str">
        <f t="shared" ref="S174:W174" si="232">IF($A174&gt;0,HLOOKUP($D174,$S$3:$W$5,3,FALSE)*(1-$R174)*E174*1.21,"")</f>
        <v/>
      </c>
      <c r="T174" s="16" t="str">
        <f t="shared" si="232"/>
        <v/>
      </c>
      <c r="U174" s="16" t="str">
        <f t="shared" si="232"/>
        <v/>
      </c>
      <c r="V174" s="16" t="str">
        <f t="shared" si="232"/>
        <v/>
      </c>
      <c r="W174" s="16" t="str">
        <f t="shared" si="232"/>
        <v/>
      </c>
    </row>
    <row r="175" spans="1:23" ht="12.75">
      <c r="A175" s="15"/>
      <c r="B175" s="14"/>
      <c r="C175" s="14"/>
      <c r="D175" s="15"/>
      <c r="E175" s="15"/>
      <c r="F175" s="15"/>
      <c r="G175" s="15"/>
      <c r="H175" s="15"/>
      <c r="I175" s="15"/>
      <c r="J175" s="14"/>
      <c r="K175" s="14"/>
      <c r="L175" s="14"/>
      <c r="M175" s="15"/>
      <c r="N175" s="15"/>
      <c r="O175" s="15"/>
      <c r="P175" s="15"/>
      <c r="Q175" s="15"/>
      <c r="R175" s="17" t="str">
        <f t="shared" si="1"/>
        <v/>
      </c>
      <c r="S175" s="26" t="str">
        <f t="shared" ref="S175:W175" si="233">IF($A175&gt;0,HLOOKUP($D175,$S$3:$W$5,3,FALSE)*(1-$R175)*E175*1.21,"")</f>
        <v/>
      </c>
      <c r="T175" s="16" t="str">
        <f t="shared" si="233"/>
        <v/>
      </c>
      <c r="U175" s="16" t="str">
        <f t="shared" si="233"/>
        <v/>
      </c>
      <c r="V175" s="16" t="str">
        <f t="shared" si="233"/>
        <v/>
      </c>
      <c r="W175" s="16" t="str">
        <f t="shared" si="233"/>
        <v/>
      </c>
    </row>
    <row r="176" spans="1:23" ht="12.75">
      <c r="A176" s="15"/>
      <c r="B176" s="14"/>
      <c r="C176" s="14"/>
      <c r="D176" s="15"/>
      <c r="E176" s="15"/>
      <c r="F176" s="15"/>
      <c r="G176" s="15"/>
      <c r="H176" s="15"/>
      <c r="I176" s="15"/>
      <c r="J176" s="14"/>
      <c r="K176" s="14"/>
      <c r="L176" s="14"/>
      <c r="M176" s="15"/>
      <c r="N176" s="15"/>
      <c r="O176" s="15"/>
      <c r="P176" s="15"/>
      <c r="Q176" s="15"/>
      <c r="R176" s="17" t="str">
        <f t="shared" si="1"/>
        <v/>
      </c>
      <c r="S176" s="26" t="str">
        <f t="shared" ref="S176:W176" si="234">IF($A176&gt;0,HLOOKUP($D176,$S$3:$W$5,3,FALSE)*(1-$R176)*E176*1.21,"")</f>
        <v/>
      </c>
      <c r="T176" s="16" t="str">
        <f t="shared" si="234"/>
        <v/>
      </c>
      <c r="U176" s="16" t="str">
        <f t="shared" si="234"/>
        <v/>
      </c>
      <c r="V176" s="16" t="str">
        <f t="shared" si="234"/>
        <v/>
      </c>
      <c r="W176" s="16" t="str">
        <f t="shared" si="234"/>
        <v/>
      </c>
    </row>
    <row r="177" spans="1:23" ht="12.75">
      <c r="A177" s="15"/>
      <c r="B177" s="14"/>
      <c r="C177" s="14"/>
      <c r="D177" s="15"/>
      <c r="E177" s="15"/>
      <c r="F177" s="15"/>
      <c r="G177" s="15"/>
      <c r="H177" s="15"/>
      <c r="I177" s="15"/>
      <c r="J177" s="14"/>
      <c r="K177" s="14"/>
      <c r="L177" s="14"/>
      <c r="M177" s="15"/>
      <c r="N177" s="15"/>
      <c r="O177" s="15"/>
      <c r="P177" s="15"/>
      <c r="Q177" s="15"/>
      <c r="R177" s="17" t="str">
        <f t="shared" si="1"/>
        <v/>
      </c>
      <c r="S177" s="26" t="str">
        <f t="shared" ref="S177:W177" si="235">IF($A177&gt;0,HLOOKUP($D177,$S$3:$W$5,3,FALSE)*(1-$R177)*E177*1.21,"")</f>
        <v/>
      </c>
      <c r="T177" s="16" t="str">
        <f t="shared" si="235"/>
        <v/>
      </c>
      <c r="U177" s="16" t="str">
        <f t="shared" si="235"/>
        <v/>
      </c>
      <c r="V177" s="16" t="str">
        <f t="shared" si="235"/>
        <v/>
      </c>
      <c r="W177" s="16" t="str">
        <f t="shared" si="235"/>
        <v/>
      </c>
    </row>
    <row r="178" spans="1:23" ht="12.75">
      <c r="A178" s="15"/>
      <c r="B178" s="14"/>
      <c r="C178" s="14"/>
      <c r="D178" s="15"/>
      <c r="E178" s="15"/>
      <c r="F178" s="15"/>
      <c r="G178" s="15"/>
      <c r="H178" s="15"/>
      <c r="I178" s="15"/>
      <c r="J178" s="14"/>
      <c r="K178" s="14"/>
      <c r="L178" s="14"/>
      <c r="M178" s="15"/>
      <c r="N178" s="15"/>
      <c r="O178" s="15"/>
      <c r="P178" s="15"/>
      <c r="Q178" s="15"/>
      <c r="R178" s="17" t="str">
        <f t="shared" si="1"/>
        <v/>
      </c>
      <c r="S178" s="26" t="str">
        <f t="shared" ref="S178:W178" si="236">IF($A178&gt;0,HLOOKUP($D178,$S$3:$W$5,3,FALSE)*(1-$R178)*E178*1.21,"")</f>
        <v/>
      </c>
      <c r="T178" s="16" t="str">
        <f t="shared" si="236"/>
        <v/>
      </c>
      <c r="U178" s="16" t="str">
        <f t="shared" si="236"/>
        <v/>
      </c>
      <c r="V178" s="16" t="str">
        <f t="shared" si="236"/>
        <v/>
      </c>
      <c r="W178" s="16" t="str">
        <f t="shared" si="236"/>
        <v/>
      </c>
    </row>
    <row r="179" spans="1:23" ht="12.75">
      <c r="A179" s="15"/>
      <c r="B179" s="14"/>
      <c r="C179" s="14"/>
      <c r="D179" s="15"/>
      <c r="E179" s="15"/>
      <c r="F179" s="15"/>
      <c r="G179" s="15"/>
      <c r="H179" s="15"/>
      <c r="I179" s="15"/>
      <c r="J179" s="14"/>
      <c r="K179" s="14"/>
      <c r="L179" s="14"/>
      <c r="M179" s="15"/>
      <c r="N179" s="15"/>
      <c r="O179" s="15"/>
      <c r="P179" s="15"/>
      <c r="Q179" s="15"/>
      <c r="R179" s="17" t="str">
        <f t="shared" si="1"/>
        <v/>
      </c>
      <c r="S179" s="26" t="str">
        <f t="shared" ref="S179:W179" si="237">IF($A179&gt;0,HLOOKUP($D179,$S$3:$W$5,3,FALSE)*(1-$R179)*E179*1.21,"")</f>
        <v/>
      </c>
      <c r="T179" s="16" t="str">
        <f t="shared" si="237"/>
        <v/>
      </c>
      <c r="U179" s="16" t="str">
        <f t="shared" si="237"/>
        <v/>
      </c>
      <c r="V179" s="16" t="str">
        <f t="shared" si="237"/>
        <v/>
      </c>
      <c r="W179" s="16" t="str">
        <f t="shared" si="237"/>
        <v/>
      </c>
    </row>
    <row r="180" spans="1:23" ht="12.75">
      <c r="A180" s="15"/>
      <c r="B180" s="14"/>
      <c r="C180" s="14"/>
      <c r="D180" s="15"/>
      <c r="E180" s="15"/>
      <c r="F180" s="15"/>
      <c r="G180" s="15"/>
      <c r="H180" s="15"/>
      <c r="I180" s="15"/>
      <c r="J180" s="14"/>
      <c r="K180" s="14"/>
      <c r="L180" s="14"/>
      <c r="M180" s="15"/>
      <c r="N180" s="15"/>
      <c r="O180" s="15"/>
      <c r="P180" s="15"/>
      <c r="Q180" s="15"/>
      <c r="R180" s="17" t="str">
        <f t="shared" si="1"/>
        <v/>
      </c>
      <c r="S180" s="26" t="str">
        <f t="shared" ref="S180:W180" si="238">IF($A180&gt;0,HLOOKUP($D180,$S$3:$W$5,3,FALSE)*(1-$R180)*E180*1.21,"")</f>
        <v/>
      </c>
      <c r="T180" s="16" t="str">
        <f t="shared" si="238"/>
        <v/>
      </c>
      <c r="U180" s="16" t="str">
        <f t="shared" si="238"/>
        <v/>
      </c>
      <c r="V180" s="16" t="str">
        <f t="shared" si="238"/>
        <v/>
      </c>
      <c r="W180" s="16" t="str">
        <f t="shared" si="238"/>
        <v/>
      </c>
    </row>
    <row r="181" spans="1:23" ht="12.75">
      <c r="A181" s="15"/>
      <c r="B181" s="14"/>
      <c r="C181" s="14"/>
      <c r="D181" s="15"/>
      <c r="E181" s="15"/>
      <c r="F181" s="15"/>
      <c r="G181" s="15"/>
      <c r="H181" s="15"/>
      <c r="I181" s="15"/>
      <c r="J181" s="14"/>
      <c r="K181" s="14"/>
      <c r="L181" s="14"/>
      <c r="M181" s="15"/>
      <c r="N181" s="15"/>
      <c r="O181" s="15"/>
      <c r="P181" s="15"/>
      <c r="Q181" s="15"/>
      <c r="R181" s="17" t="str">
        <f t="shared" si="1"/>
        <v/>
      </c>
      <c r="S181" s="26" t="str">
        <f t="shared" ref="S181:W181" si="239">IF($A181&gt;0,HLOOKUP($D181,$S$3:$W$5,3,FALSE)*(1-$R181)*E181*1.21,"")</f>
        <v/>
      </c>
      <c r="T181" s="16" t="str">
        <f t="shared" si="239"/>
        <v/>
      </c>
      <c r="U181" s="16" t="str">
        <f t="shared" si="239"/>
        <v/>
      </c>
      <c r="V181" s="16" t="str">
        <f t="shared" si="239"/>
        <v/>
      </c>
      <c r="W181" s="16" t="str">
        <f t="shared" si="239"/>
        <v/>
      </c>
    </row>
    <row r="182" spans="1:23" ht="12.75">
      <c r="A182" s="15"/>
      <c r="B182" s="14"/>
      <c r="C182" s="14"/>
      <c r="D182" s="15"/>
      <c r="E182" s="15"/>
      <c r="F182" s="15"/>
      <c r="G182" s="15"/>
      <c r="H182" s="15"/>
      <c r="I182" s="15"/>
      <c r="J182" s="14"/>
      <c r="K182" s="14"/>
      <c r="L182" s="14"/>
      <c r="M182" s="15"/>
      <c r="N182" s="15"/>
      <c r="O182" s="15"/>
      <c r="P182" s="15"/>
      <c r="Q182" s="15"/>
      <c r="R182" s="17" t="str">
        <f t="shared" si="1"/>
        <v/>
      </c>
      <c r="S182" s="26" t="str">
        <f t="shared" ref="S182:W182" si="240">IF($A182&gt;0,HLOOKUP($D182,$S$3:$W$5,3,FALSE)*(1-$R182)*E182*1.21,"")</f>
        <v/>
      </c>
      <c r="T182" s="16" t="str">
        <f t="shared" si="240"/>
        <v/>
      </c>
      <c r="U182" s="16" t="str">
        <f t="shared" si="240"/>
        <v/>
      </c>
      <c r="V182" s="16" t="str">
        <f t="shared" si="240"/>
        <v/>
      </c>
      <c r="W182" s="16" t="str">
        <f t="shared" si="240"/>
        <v/>
      </c>
    </row>
    <row r="183" spans="1:23" ht="12.75">
      <c r="A183" s="15"/>
      <c r="B183" s="14"/>
      <c r="C183" s="14"/>
      <c r="D183" s="15"/>
      <c r="E183" s="15"/>
      <c r="F183" s="15"/>
      <c r="G183" s="15"/>
      <c r="H183" s="15"/>
      <c r="I183" s="15"/>
      <c r="J183" s="14"/>
      <c r="K183" s="14"/>
      <c r="L183" s="14"/>
      <c r="M183" s="15"/>
      <c r="N183" s="15"/>
      <c r="O183" s="15"/>
      <c r="P183" s="15"/>
      <c r="Q183" s="15"/>
      <c r="R183" s="17" t="str">
        <f t="shared" si="1"/>
        <v/>
      </c>
      <c r="S183" s="26" t="str">
        <f t="shared" ref="S183:W183" si="241">IF($A183&gt;0,HLOOKUP($D183,$S$3:$W$5,3,FALSE)*(1-$R183)*E183*1.21,"")</f>
        <v/>
      </c>
      <c r="T183" s="16" t="str">
        <f t="shared" si="241"/>
        <v/>
      </c>
      <c r="U183" s="16" t="str">
        <f t="shared" si="241"/>
        <v/>
      </c>
      <c r="V183" s="16" t="str">
        <f t="shared" si="241"/>
        <v/>
      </c>
      <c r="W183" s="16" t="str">
        <f t="shared" si="241"/>
        <v/>
      </c>
    </row>
    <row r="184" spans="1:23" ht="12.75">
      <c r="A184" s="15"/>
      <c r="B184" s="14"/>
      <c r="C184" s="14"/>
      <c r="D184" s="15"/>
      <c r="E184" s="15"/>
      <c r="F184" s="15"/>
      <c r="G184" s="15"/>
      <c r="H184" s="15"/>
      <c r="I184" s="15"/>
      <c r="J184" s="14"/>
      <c r="K184" s="14"/>
      <c r="L184" s="14"/>
      <c r="M184" s="15"/>
      <c r="N184" s="15"/>
      <c r="O184" s="15"/>
      <c r="P184" s="15"/>
      <c r="Q184" s="15"/>
      <c r="R184" s="17" t="str">
        <f t="shared" si="1"/>
        <v/>
      </c>
      <c r="S184" s="26" t="str">
        <f t="shared" ref="S184:W184" si="242">IF($A184&gt;0,HLOOKUP($D184,$S$3:$W$5,3,FALSE)*(1-$R184)*E184*1.21,"")</f>
        <v/>
      </c>
      <c r="T184" s="16" t="str">
        <f t="shared" si="242"/>
        <v/>
      </c>
      <c r="U184" s="16" t="str">
        <f t="shared" si="242"/>
        <v/>
      </c>
      <c r="V184" s="16" t="str">
        <f t="shared" si="242"/>
        <v/>
      </c>
      <c r="W184" s="16" t="str">
        <f t="shared" si="242"/>
        <v/>
      </c>
    </row>
    <row r="185" spans="1:23" ht="12.75">
      <c r="A185" s="15"/>
      <c r="B185" s="14"/>
      <c r="C185" s="14"/>
      <c r="D185" s="15"/>
      <c r="E185" s="15"/>
      <c r="F185" s="15"/>
      <c r="G185" s="15"/>
      <c r="H185" s="15"/>
      <c r="I185" s="15"/>
      <c r="J185" s="14"/>
      <c r="K185" s="14"/>
      <c r="L185" s="14"/>
      <c r="M185" s="15"/>
      <c r="N185" s="15"/>
      <c r="O185" s="15"/>
      <c r="P185" s="15"/>
      <c r="Q185" s="15"/>
      <c r="R185" s="17" t="str">
        <f t="shared" si="1"/>
        <v/>
      </c>
      <c r="S185" s="26" t="str">
        <f t="shared" ref="S185:W185" si="243">IF($A185&gt;0,HLOOKUP($D185,$S$3:$W$5,3,FALSE)*(1-$R185)*E185*1.21,"")</f>
        <v/>
      </c>
      <c r="T185" s="16" t="str">
        <f t="shared" si="243"/>
        <v/>
      </c>
      <c r="U185" s="16" t="str">
        <f t="shared" si="243"/>
        <v/>
      </c>
      <c r="V185" s="16" t="str">
        <f t="shared" si="243"/>
        <v/>
      </c>
      <c r="W185" s="16" t="str">
        <f t="shared" si="243"/>
        <v/>
      </c>
    </row>
    <row r="186" spans="1:23" ht="12.75">
      <c r="A186" s="15"/>
      <c r="B186" s="14"/>
      <c r="C186" s="14"/>
      <c r="D186" s="15"/>
      <c r="E186" s="15"/>
      <c r="F186" s="15"/>
      <c r="G186" s="15"/>
      <c r="H186" s="15"/>
      <c r="I186" s="15"/>
      <c r="J186" s="14"/>
      <c r="K186" s="14"/>
      <c r="L186" s="14"/>
      <c r="M186" s="15"/>
      <c r="N186" s="15"/>
      <c r="O186" s="15"/>
      <c r="P186" s="15"/>
      <c r="Q186" s="15"/>
      <c r="R186" s="17" t="str">
        <f t="shared" si="1"/>
        <v/>
      </c>
      <c r="S186" s="26" t="str">
        <f t="shared" ref="S186:W186" si="244">IF($A186&gt;0,HLOOKUP($D186,$S$3:$W$5,3,FALSE)*(1-$R186)*E186*1.21,"")</f>
        <v/>
      </c>
      <c r="T186" s="16" t="str">
        <f t="shared" si="244"/>
        <v/>
      </c>
      <c r="U186" s="16" t="str">
        <f t="shared" si="244"/>
        <v/>
      </c>
      <c r="V186" s="16" t="str">
        <f t="shared" si="244"/>
        <v/>
      </c>
      <c r="W186" s="16" t="str">
        <f t="shared" si="244"/>
        <v/>
      </c>
    </row>
    <row r="187" spans="1:23" ht="12.75">
      <c r="A187" s="15"/>
      <c r="B187" s="14"/>
      <c r="C187" s="14"/>
      <c r="D187" s="15"/>
      <c r="E187" s="15"/>
      <c r="F187" s="15"/>
      <c r="G187" s="15"/>
      <c r="H187" s="15"/>
      <c r="I187" s="15"/>
      <c r="J187" s="14"/>
      <c r="K187" s="14"/>
      <c r="L187" s="14"/>
      <c r="M187" s="15"/>
      <c r="N187" s="15"/>
      <c r="O187" s="15"/>
      <c r="P187" s="15"/>
      <c r="Q187" s="15"/>
      <c r="R187" s="17" t="str">
        <f t="shared" si="1"/>
        <v/>
      </c>
      <c r="S187" s="26" t="str">
        <f t="shared" ref="S187:W187" si="245">IF($A187&gt;0,HLOOKUP($D187,$S$3:$W$5,3,FALSE)*(1-$R187)*E187*1.21,"")</f>
        <v/>
      </c>
      <c r="T187" s="16" t="str">
        <f t="shared" si="245"/>
        <v/>
      </c>
      <c r="U187" s="16" t="str">
        <f t="shared" si="245"/>
        <v/>
      </c>
      <c r="V187" s="16" t="str">
        <f t="shared" si="245"/>
        <v/>
      </c>
      <c r="W187" s="16" t="str">
        <f t="shared" si="245"/>
        <v/>
      </c>
    </row>
    <row r="188" spans="1:23" ht="12.75">
      <c r="A188" s="15"/>
      <c r="B188" s="14"/>
      <c r="C188" s="14"/>
      <c r="D188" s="15"/>
      <c r="E188" s="15"/>
      <c r="F188" s="15"/>
      <c r="G188" s="15"/>
      <c r="H188" s="15"/>
      <c r="I188" s="15"/>
      <c r="J188" s="14"/>
      <c r="K188" s="14"/>
      <c r="L188" s="14"/>
      <c r="M188" s="15"/>
      <c r="N188" s="15"/>
      <c r="O188" s="15"/>
      <c r="P188" s="15"/>
      <c r="Q188" s="15"/>
      <c r="R188" s="17" t="str">
        <f t="shared" si="1"/>
        <v/>
      </c>
      <c r="S188" s="26" t="str">
        <f t="shared" ref="S188:W188" si="246">IF($A188&gt;0,HLOOKUP($D188,$S$3:$W$5,3,FALSE)*(1-$R188)*E188*1.21,"")</f>
        <v/>
      </c>
      <c r="T188" s="16" t="str">
        <f t="shared" si="246"/>
        <v/>
      </c>
      <c r="U188" s="16" t="str">
        <f t="shared" si="246"/>
        <v/>
      </c>
      <c r="V188" s="16" t="str">
        <f t="shared" si="246"/>
        <v/>
      </c>
      <c r="W188" s="16" t="str">
        <f t="shared" si="246"/>
        <v/>
      </c>
    </row>
    <row r="189" spans="1:23" ht="12.75">
      <c r="A189" s="15"/>
      <c r="B189" s="14"/>
      <c r="C189" s="14"/>
      <c r="D189" s="15"/>
      <c r="E189" s="15"/>
      <c r="F189" s="15"/>
      <c r="G189" s="15"/>
      <c r="H189" s="15"/>
      <c r="I189" s="15"/>
      <c r="J189" s="14"/>
      <c r="K189" s="14"/>
      <c r="L189" s="14"/>
      <c r="M189" s="15"/>
      <c r="N189" s="15"/>
      <c r="O189" s="15"/>
      <c r="P189" s="15"/>
      <c r="Q189" s="15"/>
      <c r="R189" s="17" t="str">
        <f t="shared" si="1"/>
        <v/>
      </c>
      <c r="S189" s="26" t="str">
        <f t="shared" ref="S189:W189" si="247">IF($A189&gt;0,HLOOKUP($D189,$S$3:$W$5,3,FALSE)*(1-$R189)*E189*1.21,"")</f>
        <v/>
      </c>
      <c r="T189" s="16" t="str">
        <f t="shared" si="247"/>
        <v/>
      </c>
      <c r="U189" s="16" t="str">
        <f t="shared" si="247"/>
        <v/>
      </c>
      <c r="V189" s="16" t="str">
        <f t="shared" si="247"/>
        <v/>
      </c>
      <c r="W189" s="16" t="str">
        <f t="shared" si="247"/>
        <v/>
      </c>
    </row>
    <row r="190" spans="1:23" ht="12.75">
      <c r="A190" s="15"/>
      <c r="B190" s="14"/>
      <c r="C190" s="14"/>
      <c r="D190" s="15"/>
      <c r="E190" s="15"/>
      <c r="F190" s="15"/>
      <c r="G190" s="15"/>
      <c r="H190" s="15"/>
      <c r="I190" s="15"/>
      <c r="J190" s="14"/>
      <c r="K190" s="14"/>
      <c r="L190" s="14"/>
      <c r="M190" s="15"/>
      <c r="N190" s="15"/>
      <c r="O190" s="15"/>
      <c r="P190" s="15"/>
      <c r="Q190" s="15"/>
      <c r="R190" s="17" t="str">
        <f t="shared" si="1"/>
        <v/>
      </c>
      <c r="S190" s="26" t="str">
        <f t="shared" ref="S190:W190" si="248">IF($A190&gt;0,HLOOKUP($D190,$S$3:$W$5,3,FALSE)*(1-$R190)*E190*1.21,"")</f>
        <v/>
      </c>
      <c r="T190" s="16" t="str">
        <f t="shared" si="248"/>
        <v/>
      </c>
      <c r="U190" s="16" t="str">
        <f t="shared" si="248"/>
        <v/>
      </c>
      <c r="V190" s="16" t="str">
        <f t="shared" si="248"/>
        <v/>
      </c>
      <c r="W190" s="16" t="str">
        <f t="shared" si="248"/>
        <v/>
      </c>
    </row>
    <row r="191" spans="1:23" ht="12.75">
      <c r="A191" s="15"/>
      <c r="B191" s="14"/>
      <c r="C191" s="14"/>
      <c r="D191" s="15"/>
      <c r="E191" s="15"/>
      <c r="F191" s="15"/>
      <c r="G191" s="15"/>
      <c r="H191" s="15"/>
      <c r="I191" s="15"/>
      <c r="J191" s="14"/>
      <c r="K191" s="14"/>
      <c r="L191" s="14"/>
      <c r="M191" s="15"/>
      <c r="N191" s="15"/>
      <c r="O191" s="15"/>
      <c r="P191" s="15"/>
      <c r="Q191" s="15"/>
      <c r="R191" s="17" t="str">
        <f t="shared" si="1"/>
        <v/>
      </c>
      <c r="S191" s="26" t="str">
        <f t="shared" ref="S191:W191" si="249">IF($A191&gt;0,HLOOKUP($D191,$S$3:$W$5,3,FALSE)*(1-$R191)*E191*1.21,"")</f>
        <v/>
      </c>
      <c r="T191" s="16" t="str">
        <f t="shared" si="249"/>
        <v/>
      </c>
      <c r="U191" s="16" t="str">
        <f t="shared" si="249"/>
        <v/>
      </c>
      <c r="V191" s="16" t="str">
        <f t="shared" si="249"/>
        <v/>
      </c>
      <c r="W191" s="16" t="str">
        <f t="shared" si="249"/>
        <v/>
      </c>
    </row>
    <row r="192" spans="1:23" ht="12.75">
      <c r="A192" s="15"/>
      <c r="B192" s="14"/>
      <c r="C192" s="14"/>
      <c r="D192" s="15"/>
      <c r="E192" s="15"/>
      <c r="F192" s="15"/>
      <c r="G192" s="15"/>
      <c r="H192" s="15"/>
      <c r="I192" s="15"/>
      <c r="J192" s="14"/>
      <c r="K192" s="14"/>
      <c r="L192" s="14"/>
      <c r="M192" s="15"/>
      <c r="N192" s="15"/>
      <c r="O192" s="15"/>
      <c r="P192" s="15"/>
      <c r="Q192" s="15"/>
      <c r="R192" s="17" t="str">
        <f t="shared" si="1"/>
        <v/>
      </c>
      <c r="S192" s="26" t="str">
        <f t="shared" ref="S192:W192" si="250">IF($A192&gt;0,HLOOKUP($D192,$S$3:$W$5,3,FALSE)*(1-$R192)*E192*1.21,"")</f>
        <v/>
      </c>
      <c r="T192" s="16" t="str">
        <f t="shared" si="250"/>
        <v/>
      </c>
      <c r="U192" s="16" t="str">
        <f t="shared" si="250"/>
        <v/>
      </c>
      <c r="V192" s="16" t="str">
        <f t="shared" si="250"/>
        <v/>
      </c>
      <c r="W192" s="16" t="str">
        <f t="shared" si="250"/>
        <v/>
      </c>
    </row>
    <row r="193" spans="1:23" ht="12.75">
      <c r="A193" s="15"/>
      <c r="B193" s="14"/>
      <c r="C193" s="14"/>
      <c r="D193" s="15"/>
      <c r="E193" s="15"/>
      <c r="F193" s="15"/>
      <c r="G193" s="15"/>
      <c r="H193" s="15"/>
      <c r="I193" s="15"/>
      <c r="J193" s="14"/>
      <c r="K193" s="14"/>
      <c r="L193" s="14"/>
      <c r="M193" s="15"/>
      <c r="N193" s="15"/>
      <c r="O193" s="15"/>
      <c r="P193" s="15"/>
      <c r="Q193" s="15"/>
      <c r="R193" s="17" t="str">
        <f t="shared" si="1"/>
        <v/>
      </c>
      <c r="S193" s="26" t="str">
        <f t="shared" ref="S193:W193" si="251">IF($A193&gt;0,HLOOKUP($D193,$S$3:$W$5,3,FALSE)*(1-$R193)*E193*1.21,"")</f>
        <v/>
      </c>
      <c r="T193" s="16" t="str">
        <f t="shared" si="251"/>
        <v/>
      </c>
      <c r="U193" s="16" t="str">
        <f t="shared" si="251"/>
        <v/>
      </c>
      <c r="V193" s="16" t="str">
        <f t="shared" si="251"/>
        <v/>
      </c>
      <c r="W193" s="16" t="str">
        <f t="shared" si="251"/>
        <v/>
      </c>
    </row>
    <row r="194" spans="1:23" ht="12.75">
      <c r="A194" s="15"/>
      <c r="B194" s="14"/>
      <c r="C194" s="14"/>
      <c r="D194" s="15"/>
      <c r="E194" s="15"/>
      <c r="F194" s="15"/>
      <c r="G194" s="15"/>
      <c r="H194" s="15"/>
      <c r="I194" s="15"/>
      <c r="J194" s="14"/>
      <c r="K194" s="14"/>
      <c r="L194" s="14"/>
      <c r="M194" s="15"/>
      <c r="N194" s="15"/>
      <c r="O194" s="15"/>
      <c r="P194" s="15"/>
      <c r="Q194" s="15"/>
      <c r="R194" s="17" t="str">
        <f t="shared" si="1"/>
        <v/>
      </c>
      <c r="S194" s="26" t="str">
        <f t="shared" ref="S194:W194" si="252">IF($A194&gt;0,HLOOKUP($D194,$S$3:$W$5,3,FALSE)*(1-$R194)*E194*1.21,"")</f>
        <v/>
      </c>
      <c r="T194" s="16" t="str">
        <f t="shared" si="252"/>
        <v/>
      </c>
      <c r="U194" s="16" t="str">
        <f t="shared" si="252"/>
        <v/>
      </c>
      <c r="V194" s="16" t="str">
        <f t="shared" si="252"/>
        <v/>
      </c>
      <c r="W194" s="16" t="str">
        <f t="shared" si="252"/>
        <v/>
      </c>
    </row>
    <row r="195" spans="1:23" ht="12.75">
      <c r="A195" s="15"/>
      <c r="B195" s="14"/>
      <c r="C195" s="14"/>
      <c r="D195" s="15"/>
      <c r="E195" s="15"/>
      <c r="F195" s="15"/>
      <c r="G195" s="15"/>
      <c r="H195" s="15"/>
      <c r="I195" s="15"/>
      <c r="J195" s="14"/>
      <c r="K195" s="14"/>
      <c r="L195" s="14"/>
      <c r="M195" s="15"/>
      <c r="N195" s="15"/>
      <c r="O195" s="15"/>
      <c r="P195" s="15"/>
      <c r="Q195" s="15"/>
      <c r="R195" s="17" t="str">
        <f t="shared" si="1"/>
        <v/>
      </c>
      <c r="S195" s="26" t="str">
        <f t="shared" ref="S195:W195" si="253">IF($A195&gt;0,HLOOKUP($D195,$S$3:$W$5,3,FALSE)*(1-$R195)*E195*1.21,"")</f>
        <v/>
      </c>
      <c r="T195" s="16" t="str">
        <f t="shared" si="253"/>
        <v/>
      </c>
      <c r="U195" s="16" t="str">
        <f t="shared" si="253"/>
        <v/>
      </c>
      <c r="V195" s="16" t="str">
        <f t="shared" si="253"/>
        <v/>
      </c>
      <c r="W195" s="16" t="str">
        <f t="shared" si="253"/>
        <v/>
      </c>
    </row>
    <row r="196" spans="1:23" ht="12.75">
      <c r="A196" s="15"/>
      <c r="B196" s="14"/>
      <c r="C196" s="14"/>
      <c r="D196" s="15"/>
      <c r="E196" s="15"/>
      <c r="F196" s="15"/>
      <c r="G196" s="15"/>
      <c r="H196" s="15"/>
      <c r="I196" s="15"/>
      <c r="J196" s="14"/>
      <c r="K196" s="14"/>
      <c r="L196" s="14"/>
      <c r="M196" s="15"/>
      <c r="N196" s="15"/>
      <c r="O196" s="15"/>
      <c r="P196" s="15"/>
      <c r="Q196" s="15"/>
      <c r="R196" s="17" t="str">
        <f t="shared" si="1"/>
        <v/>
      </c>
      <c r="S196" s="26" t="str">
        <f t="shared" ref="S196:W196" si="254">IF($A196&gt;0,HLOOKUP($D196,$S$3:$W$5,3,FALSE)*(1-$R196)*E196*1.21,"")</f>
        <v/>
      </c>
      <c r="T196" s="16" t="str">
        <f t="shared" si="254"/>
        <v/>
      </c>
      <c r="U196" s="16" t="str">
        <f t="shared" si="254"/>
        <v/>
      </c>
      <c r="V196" s="16" t="str">
        <f t="shared" si="254"/>
        <v/>
      </c>
      <c r="W196" s="16" t="str">
        <f t="shared" si="254"/>
        <v/>
      </c>
    </row>
    <row r="197" spans="1:23" ht="12.75">
      <c r="A197" s="15"/>
      <c r="B197" s="14"/>
      <c r="C197" s="14"/>
      <c r="D197" s="15"/>
      <c r="E197" s="15"/>
      <c r="F197" s="15"/>
      <c r="G197" s="15"/>
      <c r="H197" s="15"/>
      <c r="I197" s="15"/>
      <c r="J197" s="14"/>
      <c r="K197" s="14"/>
      <c r="L197" s="14"/>
      <c r="M197" s="15"/>
      <c r="N197" s="15"/>
      <c r="O197" s="15"/>
      <c r="P197" s="15"/>
      <c r="Q197" s="15"/>
      <c r="R197" s="17" t="str">
        <f t="shared" si="1"/>
        <v/>
      </c>
      <c r="S197" s="26" t="str">
        <f t="shared" ref="S197:W197" si="255">IF($A197&gt;0,HLOOKUP($D197,$S$3:$W$5,3,FALSE)*(1-$R197)*E197*1.21,"")</f>
        <v/>
      </c>
      <c r="T197" s="16" t="str">
        <f t="shared" si="255"/>
        <v/>
      </c>
      <c r="U197" s="16" t="str">
        <f t="shared" si="255"/>
        <v/>
      </c>
      <c r="V197" s="16" t="str">
        <f t="shared" si="255"/>
        <v/>
      </c>
      <c r="W197" s="16" t="str">
        <f t="shared" si="255"/>
        <v/>
      </c>
    </row>
    <row r="198" spans="1:23" ht="12.75">
      <c r="A198" s="15"/>
      <c r="B198" s="14"/>
      <c r="C198" s="14"/>
      <c r="D198" s="15"/>
      <c r="E198" s="15"/>
      <c r="F198" s="15"/>
      <c r="G198" s="15"/>
      <c r="H198" s="15"/>
      <c r="I198" s="15"/>
      <c r="J198" s="14"/>
      <c r="K198" s="14"/>
      <c r="L198" s="14"/>
      <c r="M198" s="15"/>
      <c r="N198" s="15"/>
      <c r="O198" s="15"/>
      <c r="P198" s="15"/>
      <c r="Q198" s="15"/>
      <c r="R198" s="17" t="str">
        <f t="shared" si="1"/>
        <v/>
      </c>
      <c r="S198" s="26" t="str">
        <f t="shared" ref="S198:W198" si="256">IF($A198&gt;0,HLOOKUP($D198,$S$3:$W$5,3,FALSE)*(1-$R198)*E198*1.21,"")</f>
        <v/>
      </c>
      <c r="T198" s="16" t="str">
        <f t="shared" si="256"/>
        <v/>
      </c>
      <c r="U198" s="16" t="str">
        <f t="shared" si="256"/>
        <v/>
      </c>
      <c r="V198" s="16" t="str">
        <f t="shared" si="256"/>
        <v/>
      </c>
      <c r="W198" s="16" t="str">
        <f t="shared" si="256"/>
        <v/>
      </c>
    </row>
    <row r="199" spans="1:23" ht="12.75">
      <c r="A199" s="15"/>
      <c r="B199" s="14"/>
      <c r="C199" s="14"/>
      <c r="D199" s="15"/>
      <c r="E199" s="15"/>
      <c r="F199" s="15"/>
      <c r="G199" s="15"/>
      <c r="H199" s="15"/>
      <c r="I199" s="15"/>
      <c r="J199" s="14"/>
      <c r="K199" s="14"/>
      <c r="L199" s="14"/>
      <c r="M199" s="15"/>
      <c r="N199" s="15"/>
      <c r="O199" s="15"/>
      <c r="P199" s="15"/>
      <c r="Q199" s="15"/>
      <c r="R199" s="17" t="str">
        <f t="shared" si="1"/>
        <v/>
      </c>
      <c r="S199" s="26" t="str">
        <f t="shared" ref="S199:W199" si="257">IF($A199&gt;0,HLOOKUP($D199,$S$3:$W$5,3,FALSE)*(1-$R199)*E199*1.21,"")</f>
        <v/>
      </c>
      <c r="T199" s="16" t="str">
        <f t="shared" si="257"/>
        <v/>
      </c>
      <c r="U199" s="16" t="str">
        <f t="shared" si="257"/>
        <v/>
      </c>
      <c r="V199" s="16" t="str">
        <f t="shared" si="257"/>
        <v/>
      </c>
      <c r="W199" s="16" t="str">
        <f t="shared" si="257"/>
        <v/>
      </c>
    </row>
    <row r="200" spans="1:23" ht="12.75">
      <c r="A200" s="15"/>
      <c r="B200" s="14"/>
      <c r="C200" s="14"/>
      <c r="D200" s="15"/>
      <c r="E200" s="15"/>
      <c r="F200" s="15"/>
      <c r="G200" s="15"/>
      <c r="H200" s="15"/>
      <c r="I200" s="15"/>
      <c r="J200" s="14"/>
      <c r="K200" s="14"/>
      <c r="L200" s="14"/>
      <c r="M200" s="15"/>
      <c r="N200" s="15"/>
      <c r="O200" s="15"/>
      <c r="P200" s="15"/>
      <c r="Q200" s="15"/>
      <c r="R200" s="17" t="str">
        <f t="shared" si="1"/>
        <v/>
      </c>
      <c r="S200" s="26" t="str">
        <f t="shared" ref="S200:W200" si="258">IF($A200&gt;0,HLOOKUP($D200,$S$3:$W$5,3,FALSE)*(1-$R200)*E200*1.21,"")</f>
        <v/>
      </c>
      <c r="T200" s="16" t="str">
        <f t="shared" si="258"/>
        <v/>
      </c>
      <c r="U200" s="16" t="str">
        <f t="shared" si="258"/>
        <v/>
      </c>
      <c r="V200" s="16" t="str">
        <f t="shared" si="258"/>
        <v/>
      </c>
      <c r="W200" s="16" t="str">
        <f t="shared" si="258"/>
        <v/>
      </c>
    </row>
    <row r="201" spans="1:23" ht="12.75">
      <c r="A201" s="15"/>
      <c r="B201" s="14"/>
      <c r="C201" s="14"/>
      <c r="D201" s="15"/>
      <c r="E201" s="15"/>
      <c r="F201" s="15"/>
      <c r="G201" s="15"/>
      <c r="H201" s="15"/>
      <c r="I201" s="15"/>
      <c r="J201" s="14"/>
      <c r="K201" s="14"/>
      <c r="L201" s="14"/>
      <c r="M201" s="15"/>
      <c r="N201" s="15"/>
      <c r="O201" s="15"/>
      <c r="P201" s="15"/>
      <c r="Q201" s="15"/>
      <c r="R201" s="17" t="str">
        <f t="shared" si="1"/>
        <v/>
      </c>
      <c r="S201" s="26" t="str">
        <f t="shared" ref="S201:W201" si="259">IF($A201&gt;0,HLOOKUP($D201,$S$3:$W$5,3,FALSE)*(1-$R201)*E201,"")</f>
        <v/>
      </c>
      <c r="T201" s="16" t="str">
        <f t="shared" si="259"/>
        <v/>
      </c>
      <c r="U201" s="16" t="str">
        <f t="shared" si="259"/>
        <v/>
      </c>
      <c r="V201" s="16" t="str">
        <f t="shared" si="259"/>
        <v/>
      </c>
      <c r="W201" s="16" t="str">
        <f t="shared" si="259"/>
        <v/>
      </c>
    </row>
    <row r="202" spans="1:23" ht="12.75">
      <c r="A202" s="15"/>
      <c r="B202" s="14"/>
      <c r="C202" s="14"/>
      <c r="D202" s="15"/>
      <c r="E202" s="15"/>
      <c r="F202" s="15"/>
      <c r="G202" s="15"/>
      <c r="H202" s="15"/>
      <c r="I202" s="15"/>
      <c r="J202" s="14"/>
      <c r="K202" s="14"/>
      <c r="L202" s="14"/>
      <c r="M202" s="15"/>
      <c r="N202" s="15"/>
      <c r="O202" s="15"/>
      <c r="P202" s="15"/>
      <c r="Q202" s="15"/>
      <c r="R202" s="17" t="str">
        <f t="shared" si="1"/>
        <v/>
      </c>
      <c r="S202" s="26" t="str">
        <f t="shared" ref="S202:W202" si="260">IF($A202&gt;0,HLOOKUP($D202,$S$3:$W$5,3,FALSE)*(1-$R202)*E202,"")</f>
        <v/>
      </c>
      <c r="T202" s="16" t="str">
        <f t="shared" si="260"/>
        <v/>
      </c>
      <c r="U202" s="16" t="str">
        <f t="shared" si="260"/>
        <v/>
      </c>
      <c r="V202" s="16" t="str">
        <f t="shared" si="260"/>
        <v/>
      </c>
      <c r="W202" s="16" t="str">
        <f t="shared" si="260"/>
        <v/>
      </c>
    </row>
    <row r="203" spans="1:23" ht="12.75">
      <c r="A203" s="15"/>
      <c r="B203" s="14"/>
      <c r="C203" s="14"/>
      <c r="D203" s="15"/>
      <c r="E203" s="15"/>
      <c r="F203" s="15"/>
      <c r="G203" s="15"/>
      <c r="H203" s="15"/>
      <c r="I203" s="15"/>
      <c r="J203" s="14"/>
      <c r="K203" s="14"/>
      <c r="L203" s="14"/>
      <c r="M203" s="15"/>
      <c r="N203" s="15"/>
      <c r="O203" s="15"/>
      <c r="P203" s="15"/>
      <c r="Q203" s="15"/>
      <c r="R203" s="17" t="str">
        <f t="shared" si="1"/>
        <v/>
      </c>
      <c r="S203" s="26" t="str">
        <f t="shared" ref="S203:W203" si="261">IF($A203&gt;0,HLOOKUP($D203,$S$3:$W$5,3,FALSE)*(1-$R203)*E203,"")</f>
        <v/>
      </c>
      <c r="T203" s="16" t="str">
        <f t="shared" si="261"/>
        <v/>
      </c>
      <c r="U203" s="16" t="str">
        <f t="shared" si="261"/>
        <v/>
      </c>
      <c r="V203" s="16" t="str">
        <f t="shared" si="261"/>
        <v/>
      </c>
      <c r="W203" s="16" t="str">
        <f t="shared" si="261"/>
        <v/>
      </c>
    </row>
    <row r="204" spans="1:23" ht="12.75">
      <c r="A204" s="15"/>
      <c r="B204" s="14"/>
      <c r="C204" s="14"/>
      <c r="D204" s="15"/>
      <c r="E204" s="15"/>
      <c r="F204" s="15"/>
      <c r="G204" s="15"/>
      <c r="H204" s="15"/>
      <c r="I204" s="15"/>
      <c r="J204" s="14"/>
      <c r="K204" s="14"/>
      <c r="L204" s="14"/>
      <c r="M204" s="15"/>
      <c r="N204" s="15"/>
      <c r="O204" s="15"/>
      <c r="P204" s="15"/>
      <c r="Q204" s="15"/>
      <c r="R204" s="17" t="str">
        <f t="shared" si="1"/>
        <v/>
      </c>
      <c r="S204" s="26" t="str">
        <f t="shared" ref="S204:W204" si="262">IF($A204&gt;0,HLOOKUP($D204,$S$3:$W$5,3,FALSE)*(1-$R204)*E204,"")</f>
        <v/>
      </c>
      <c r="T204" s="16" t="str">
        <f t="shared" si="262"/>
        <v/>
      </c>
      <c r="U204" s="16" t="str">
        <f t="shared" si="262"/>
        <v/>
      </c>
      <c r="V204" s="16" t="str">
        <f t="shared" si="262"/>
        <v/>
      </c>
      <c r="W204" s="16" t="str">
        <f t="shared" si="262"/>
        <v/>
      </c>
    </row>
    <row r="205" spans="1:23" ht="12.75">
      <c r="A205" s="15"/>
      <c r="B205" s="14"/>
      <c r="C205" s="14"/>
      <c r="D205" s="15"/>
      <c r="E205" s="15"/>
      <c r="F205" s="15"/>
      <c r="G205" s="15"/>
      <c r="H205" s="15"/>
      <c r="I205" s="15"/>
      <c r="J205" s="14"/>
      <c r="K205" s="14"/>
      <c r="L205" s="14"/>
      <c r="M205" s="15"/>
      <c r="N205" s="15"/>
      <c r="O205" s="15"/>
      <c r="P205" s="15"/>
      <c r="Q205" s="15"/>
      <c r="R205" s="17" t="str">
        <f t="shared" si="1"/>
        <v/>
      </c>
      <c r="S205" s="26" t="str">
        <f t="shared" ref="S205:W205" si="263">IF($A205&gt;0,HLOOKUP($D205,$S$3:$W$5,3,FALSE)*(1-$R205)*E205,"")</f>
        <v/>
      </c>
      <c r="T205" s="16" t="str">
        <f t="shared" si="263"/>
        <v/>
      </c>
      <c r="U205" s="16" t="str">
        <f t="shared" si="263"/>
        <v/>
      </c>
      <c r="V205" s="16" t="str">
        <f t="shared" si="263"/>
        <v/>
      </c>
      <c r="W205" s="16" t="str">
        <f t="shared" si="263"/>
        <v/>
      </c>
    </row>
    <row r="206" spans="1:23" ht="12.75">
      <c r="A206" s="15"/>
      <c r="B206" s="14"/>
      <c r="C206" s="14"/>
      <c r="D206" s="15"/>
      <c r="E206" s="15"/>
      <c r="F206" s="15"/>
      <c r="G206" s="15"/>
      <c r="H206" s="15"/>
      <c r="I206" s="15"/>
      <c r="J206" s="14"/>
      <c r="K206" s="14"/>
      <c r="L206" s="14"/>
      <c r="M206" s="15"/>
      <c r="N206" s="15"/>
      <c r="O206" s="15"/>
      <c r="P206" s="15"/>
      <c r="Q206" s="15"/>
      <c r="R206" s="17" t="str">
        <f t="shared" si="1"/>
        <v/>
      </c>
      <c r="S206" s="26" t="str">
        <f t="shared" ref="S206:W206" si="264">IF($A206&gt;0,HLOOKUP($D206,$S$3:$W$5,3,FALSE)*(1-$R206)*E206,"")</f>
        <v/>
      </c>
      <c r="T206" s="16" t="str">
        <f t="shared" si="264"/>
        <v/>
      </c>
      <c r="U206" s="16" t="str">
        <f t="shared" si="264"/>
        <v/>
      </c>
      <c r="V206" s="16" t="str">
        <f t="shared" si="264"/>
        <v/>
      </c>
      <c r="W206" s="16" t="str">
        <f t="shared" si="264"/>
        <v/>
      </c>
    </row>
    <row r="207" spans="1:23" ht="12.75">
      <c r="A207" s="15"/>
      <c r="B207" s="14"/>
      <c r="C207" s="14"/>
      <c r="D207" s="15"/>
      <c r="E207" s="15"/>
      <c r="F207" s="15"/>
      <c r="G207" s="15"/>
      <c r="H207" s="15"/>
      <c r="I207" s="15"/>
      <c r="J207" s="14"/>
      <c r="K207" s="14"/>
      <c r="L207" s="14"/>
      <c r="M207" s="15"/>
      <c r="N207" s="15"/>
      <c r="O207" s="15"/>
      <c r="P207" s="15"/>
      <c r="Q207" s="15"/>
      <c r="R207" s="17" t="str">
        <f t="shared" si="1"/>
        <v/>
      </c>
      <c r="S207" s="26" t="str">
        <f t="shared" ref="S207:W207" si="265">IF($A207&gt;0,HLOOKUP($D207,$S$3:$W$5,3,FALSE)*(1-$R207)*E207,"")</f>
        <v/>
      </c>
      <c r="T207" s="16" t="str">
        <f t="shared" si="265"/>
        <v/>
      </c>
      <c r="U207" s="16" t="str">
        <f t="shared" si="265"/>
        <v/>
      </c>
      <c r="V207" s="16" t="str">
        <f t="shared" si="265"/>
        <v/>
      </c>
      <c r="W207" s="16" t="str">
        <f t="shared" si="265"/>
        <v/>
      </c>
    </row>
    <row r="208" spans="1:23" ht="12.75">
      <c r="A208" s="15"/>
      <c r="B208" s="14"/>
      <c r="C208" s="14"/>
      <c r="D208" s="15"/>
      <c r="E208" s="15"/>
      <c r="F208" s="15"/>
      <c r="G208" s="15"/>
      <c r="H208" s="15"/>
      <c r="I208" s="15"/>
      <c r="J208" s="14"/>
      <c r="K208" s="14"/>
      <c r="L208" s="14"/>
      <c r="M208" s="15"/>
      <c r="N208" s="15"/>
      <c r="O208" s="15"/>
      <c r="P208" s="15"/>
      <c r="Q208" s="15"/>
      <c r="R208" s="17" t="str">
        <f t="shared" si="1"/>
        <v/>
      </c>
      <c r="S208" s="26" t="str">
        <f t="shared" ref="S208:W208" si="266">IF($A208&gt;0,HLOOKUP($D208,$S$3:$W$5,3,FALSE)*(1-$R208)*E208,"")</f>
        <v/>
      </c>
      <c r="T208" s="16" t="str">
        <f t="shared" si="266"/>
        <v/>
      </c>
      <c r="U208" s="16" t="str">
        <f t="shared" si="266"/>
        <v/>
      </c>
      <c r="V208" s="16" t="str">
        <f t="shared" si="266"/>
        <v/>
      </c>
      <c r="W208" s="16" t="str">
        <f t="shared" si="266"/>
        <v/>
      </c>
    </row>
    <row r="209" spans="1:23" ht="12.75">
      <c r="A209" s="15"/>
      <c r="B209" s="14"/>
      <c r="C209" s="14"/>
      <c r="D209" s="15"/>
      <c r="E209" s="15"/>
      <c r="F209" s="15"/>
      <c r="G209" s="15"/>
      <c r="H209" s="15"/>
      <c r="I209" s="15"/>
      <c r="J209" s="14"/>
      <c r="K209" s="14"/>
      <c r="L209" s="14"/>
      <c r="M209" s="15"/>
      <c r="N209" s="15"/>
      <c r="O209" s="15"/>
      <c r="P209" s="15"/>
      <c r="Q209" s="15"/>
      <c r="R209" s="17" t="str">
        <f t="shared" si="1"/>
        <v/>
      </c>
      <c r="S209" s="26" t="str">
        <f t="shared" ref="S209:W209" si="267">IF($A209&gt;0,HLOOKUP($D209,$S$3:$W$5,3,FALSE)*(1-$R209)*E209,"")</f>
        <v/>
      </c>
      <c r="T209" s="16" t="str">
        <f t="shared" si="267"/>
        <v/>
      </c>
      <c r="U209" s="16" t="str">
        <f t="shared" si="267"/>
        <v/>
      </c>
      <c r="V209" s="16" t="str">
        <f t="shared" si="267"/>
        <v/>
      </c>
      <c r="W209" s="16" t="str">
        <f t="shared" si="267"/>
        <v/>
      </c>
    </row>
    <row r="210" spans="1:23" ht="12.75">
      <c r="A210" s="15"/>
      <c r="B210" s="14"/>
      <c r="C210" s="14"/>
      <c r="D210" s="15"/>
      <c r="E210" s="15"/>
      <c r="F210" s="15"/>
      <c r="G210" s="15"/>
      <c r="H210" s="15"/>
      <c r="I210" s="15"/>
      <c r="J210" s="14"/>
      <c r="K210" s="14"/>
      <c r="L210" s="14"/>
      <c r="M210" s="15"/>
      <c r="N210" s="15"/>
      <c r="O210" s="15"/>
      <c r="P210" s="15"/>
      <c r="Q210" s="15"/>
      <c r="R210" s="17" t="str">
        <f t="shared" si="1"/>
        <v/>
      </c>
      <c r="S210" s="26" t="str">
        <f t="shared" ref="S210:W210" si="268">IF($A210&gt;0,HLOOKUP($D210,$S$3:$W$5,3,FALSE)*(1-$R210)*E210,"")</f>
        <v/>
      </c>
      <c r="T210" s="16" t="str">
        <f t="shared" si="268"/>
        <v/>
      </c>
      <c r="U210" s="16" t="str">
        <f t="shared" si="268"/>
        <v/>
      </c>
      <c r="V210" s="16" t="str">
        <f t="shared" si="268"/>
        <v/>
      </c>
      <c r="W210" s="16" t="str">
        <f t="shared" si="268"/>
        <v/>
      </c>
    </row>
    <row r="211" spans="1:23" ht="12.75">
      <c r="A211" s="15"/>
      <c r="B211" s="14"/>
      <c r="C211" s="14"/>
      <c r="D211" s="15"/>
      <c r="E211" s="15"/>
      <c r="F211" s="15"/>
      <c r="G211" s="15"/>
      <c r="H211" s="15"/>
      <c r="I211" s="15"/>
      <c r="J211" s="14"/>
      <c r="K211" s="14"/>
      <c r="L211" s="14"/>
      <c r="M211" s="15"/>
      <c r="N211" s="15"/>
      <c r="O211" s="15"/>
      <c r="P211" s="15"/>
      <c r="Q211" s="15"/>
      <c r="R211" s="17" t="str">
        <f t="shared" si="1"/>
        <v/>
      </c>
      <c r="S211" s="26" t="str">
        <f t="shared" ref="S211:W211" si="269">IF($A211&gt;0,HLOOKUP($D211,$S$3:$W$5,3,FALSE)*(1-$R211)*E211,"")</f>
        <v/>
      </c>
      <c r="T211" s="16" t="str">
        <f t="shared" si="269"/>
        <v/>
      </c>
      <c r="U211" s="16" t="str">
        <f t="shared" si="269"/>
        <v/>
      </c>
      <c r="V211" s="16" t="str">
        <f t="shared" si="269"/>
        <v/>
      </c>
      <c r="W211" s="16" t="str">
        <f t="shared" si="269"/>
        <v/>
      </c>
    </row>
    <row r="212" spans="1:23" ht="12.75">
      <c r="A212" s="15"/>
      <c r="B212" s="14"/>
      <c r="C212" s="14"/>
      <c r="D212" s="15"/>
      <c r="E212" s="15"/>
      <c r="F212" s="15"/>
      <c r="G212" s="15"/>
      <c r="H212" s="15"/>
      <c r="I212" s="15"/>
      <c r="J212" s="14"/>
      <c r="K212" s="14"/>
      <c r="L212" s="14"/>
      <c r="M212" s="15"/>
      <c r="N212" s="15"/>
      <c r="O212" s="15"/>
      <c r="P212" s="15"/>
      <c r="Q212" s="15"/>
      <c r="R212" s="17" t="str">
        <f t="shared" si="1"/>
        <v/>
      </c>
      <c r="S212" s="26" t="str">
        <f t="shared" ref="S212:W212" si="270">IF($A212&gt;0,HLOOKUP($D212,$S$3:$W$5,3,FALSE)*(1-$R212)*E212,"")</f>
        <v/>
      </c>
      <c r="T212" s="16" t="str">
        <f t="shared" si="270"/>
        <v/>
      </c>
      <c r="U212" s="16" t="str">
        <f t="shared" si="270"/>
        <v/>
      </c>
      <c r="V212" s="16" t="str">
        <f t="shared" si="270"/>
        <v/>
      </c>
      <c r="W212" s="16" t="str">
        <f t="shared" si="270"/>
        <v/>
      </c>
    </row>
    <row r="213" spans="1:23" ht="12.75">
      <c r="A213" s="15"/>
      <c r="B213" s="14"/>
      <c r="C213" s="14"/>
      <c r="D213" s="15"/>
      <c r="E213" s="15"/>
      <c r="F213" s="15"/>
      <c r="G213" s="15"/>
      <c r="H213" s="15"/>
      <c r="I213" s="15"/>
      <c r="J213" s="14"/>
      <c r="K213" s="14"/>
      <c r="L213" s="14"/>
      <c r="M213" s="15"/>
      <c r="N213" s="15"/>
      <c r="O213" s="15"/>
      <c r="P213" s="15"/>
      <c r="Q213" s="15"/>
      <c r="R213" s="17" t="str">
        <f t="shared" si="1"/>
        <v/>
      </c>
      <c r="S213" s="26" t="str">
        <f t="shared" ref="S213:W213" si="271">IF($A213&gt;0,HLOOKUP($D213,$S$3:$W$5,3,FALSE)*(1-$R213)*E213,"")</f>
        <v/>
      </c>
      <c r="T213" s="16" t="str">
        <f t="shared" si="271"/>
        <v/>
      </c>
      <c r="U213" s="16" t="str">
        <f t="shared" si="271"/>
        <v/>
      </c>
      <c r="V213" s="16" t="str">
        <f t="shared" si="271"/>
        <v/>
      </c>
      <c r="W213" s="16" t="str">
        <f t="shared" si="271"/>
        <v/>
      </c>
    </row>
    <row r="214" spans="1:23" ht="12.75">
      <c r="A214" s="15"/>
      <c r="B214" s="14"/>
      <c r="C214" s="14"/>
      <c r="D214" s="15"/>
      <c r="E214" s="15"/>
      <c r="F214" s="15"/>
      <c r="G214" s="15"/>
      <c r="H214" s="15"/>
      <c r="I214" s="15"/>
      <c r="J214" s="14"/>
      <c r="K214" s="14"/>
      <c r="L214" s="14"/>
      <c r="M214" s="15"/>
      <c r="N214" s="15"/>
      <c r="O214" s="15"/>
      <c r="P214" s="15"/>
      <c r="Q214" s="15"/>
      <c r="R214" s="17" t="str">
        <f t="shared" si="1"/>
        <v/>
      </c>
      <c r="S214" s="26" t="str">
        <f t="shared" ref="S214:W214" si="272">IF($A214&gt;0,HLOOKUP($D214,$S$3:$W$5,3,FALSE)*(1-$R214)*E214,"")</f>
        <v/>
      </c>
      <c r="T214" s="16" t="str">
        <f t="shared" si="272"/>
        <v/>
      </c>
      <c r="U214" s="16" t="str">
        <f t="shared" si="272"/>
        <v/>
      </c>
      <c r="V214" s="16" t="str">
        <f t="shared" si="272"/>
        <v/>
      </c>
      <c r="W214" s="16" t="str">
        <f t="shared" si="272"/>
        <v/>
      </c>
    </row>
    <row r="215" spans="1:23" ht="12.75">
      <c r="A215" s="15"/>
      <c r="B215" s="14"/>
      <c r="C215" s="14"/>
      <c r="D215" s="15"/>
      <c r="E215" s="15"/>
      <c r="F215" s="15"/>
      <c r="G215" s="15"/>
      <c r="H215" s="15"/>
      <c r="I215" s="15"/>
      <c r="J215" s="14"/>
      <c r="K215" s="14"/>
      <c r="L215" s="14"/>
      <c r="M215" s="15"/>
      <c r="N215" s="15"/>
      <c r="O215" s="15"/>
      <c r="P215" s="15"/>
      <c r="Q215" s="15"/>
      <c r="R215" s="17" t="str">
        <f t="shared" si="1"/>
        <v/>
      </c>
      <c r="S215" s="26" t="str">
        <f t="shared" ref="S215:W215" si="273">IF($A215&gt;0,HLOOKUP($D215,$S$3:$W$5,3,FALSE)*(1-$R215)*E215,"")</f>
        <v/>
      </c>
      <c r="T215" s="16" t="str">
        <f t="shared" si="273"/>
        <v/>
      </c>
      <c r="U215" s="16" t="str">
        <f t="shared" si="273"/>
        <v/>
      </c>
      <c r="V215" s="16" t="str">
        <f t="shared" si="273"/>
        <v/>
      </c>
      <c r="W215" s="16" t="str">
        <f t="shared" si="273"/>
        <v/>
      </c>
    </row>
    <row r="216" spans="1:23" ht="12.75">
      <c r="A216" s="15"/>
      <c r="B216" s="14"/>
      <c r="C216" s="14"/>
      <c r="D216" s="15"/>
      <c r="E216" s="15"/>
      <c r="F216" s="15"/>
      <c r="G216" s="15"/>
      <c r="H216" s="15"/>
      <c r="I216" s="15"/>
      <c r="J216" s="14"/>
      <c r="K216" s="14"/>
      <c r="L216" s="14"/>
      <c r="M216" s="15"/>
      <c r="N216" s="15"/>
      <c r="O216" s="15"/>
      <c r="P216" s="15"/>
      <c r="Q216" s="15"/>
      <c r="R216" s="17" t="str">
        <f t="shared" si="1"/>
        <v/>
      </c>
      <c r="S216" s="26" t="str">
        <f t="shared" ref="S216:W216" si="274">IF($A216&gt;0,HLOOKUP($D216,$S$3:$W$5,3,FALSE)*(1-$R216)*E216,"")</f>
        <v/>
      </c>
      <c r="T216" s="16" t="str">
        <f t="shared" si="274"/>
        <v/>
      </c>
      <c r="U216" s="16" t="str">
        <f t="shared" si="274"/>
        <v/>
      </c>
      <c r="V216" s="16" t="str">
        <f t="shared" si="274"/>
        <v/>
      </c>
      <c r="W216" s="16" t="str">
        <f t="shared" si="274"/>
        <v/>
      </c>
    </row>
    <row r="217" spans="1:23" ht="12.75">
      <c r="A217" s="15"/>
      <c r="B217" s="14"/>
      <c r="C217" s="14"/>
      <c r="D217" s="15"/>
      <c r="E217" s="15"/>
      <c r="F217" s="15"/>
      <c r="G217" s="15"/>
      <c r="H217" s="15"/>
      <c r="I217" s="15"/>
      <c r="J217" s="14"/>
      <c r="K217" s="14"/>
      <c r="L217" s="14"/>
      <c r="M217" s="15"/>
      <c r="N217" s="15"/>
      <c r="O217" s="15"/>
      <c r="P217" s="15"/>
      <c r="Q217" s="15"/>
      <c r="R217" s="17" t="str">
        <f t="shared" si="1"/>
        <v/>
      </c>
      <c r="S217" s="26" t="str">
        <f t="shared" ref="S217:W217" si="275">IF($A217&gt;0,HLOOKUP($D217,$S$3:$W$5,3,FALSE)*(1-$R217)*E217,"")</f>
        <v/>
      </c>
      <c r="T217" s="16" t="str">
        <f t="shared" si="275"/>
        <v/>
      </c>
      <c r="U217" s="16" t="str">
        <f t="shared" si="275"/>
        <v/>
      </c>
      <c r="V217" s="16" t="str">
        <f t="shared" si="275"/>
        <v/>
      </c>
      <c r="W217" s="16" t="str">
        <f t="shared" si="275"/>
        <v/>
      </c>
    </row>
    <row r="218" spans="1:23" ht="12.75">
      <c r="A218" s="15"/>
      <c r="B218" s="14"/>
      <c r="C218" s="14"/>
      <c r="D218" s="15"/>
      <c r="E218" s="15"/>
      <c r="F218" s="15"/>
      <c r="G218" s="15"/>
      <c r="H218" s="15"/>
      <c r="I218" s="15"/>
      <c r="J218" s="14"/>
      <c r="K218" s="14"/>
      <c r="L218" s="14"/>
      <c r="M218" s="15"/>
      <c r="N218" s="15"/>
      <c r="O218" s="15"/>
      <c r="P218" s="15"/>
      <c r="Q218" s="15"/>
      <c r="R218" s="17" t="str">
        <f t="shared" si="1"/>
        <v/>
      </c>
      <c r="S218" s="26" t="str">
        <f t="shared" ref="S218:W218" si="276">IF($A218&gt;0,HLOOKUP($D218,$S$3:$W$5,3,FALSE)*(1-$R218)*E218,"")</f>
        <v/>
      </c>
      <c r="T218" s="16" t="str">
        <f t="shared" si="276"/>
        <v/>
      </c>
      <c r="U218" s="16" t="str">
        <f t="shared" si="276"/>
        <v/>
      </c>
      <c r="V218" s="16" t="str">
        <f t="shared" si="276"/>
        <v/>
      </c>
      <c r="W218" s="16" t="str">
        <f t="shared" si="276"/>
        <v/>
      </c>
    </row>
    <row r="219" spans="1:23" ht="12.75">
      <c r="A219" s="15"/>
      <c r="B219" s="14"/>
      <c r="C219" s="14"/>
      <c r="D219" s="15"/>
      <c r="E219" s="15"/>
      <c r="F219" s="15"/>
      <c r="G219" s="15"/>
      <c r="H219" s="15"/>
      <c r="I219" s="15"/>
      <c r="J219" s="14"/>
      <c r="K219" s="14"/>
      <c r="L219" s="14"/>
      <c r="M219" s="15"/>
      <c r="N219" s="15"/>
      <c r="O219" s="15"/>
      <c r="P219" s="15"/>
      <c r="Q219" s="15"/>
      <c r="R219" s="17" t="str">
        <f t="shared" si="1"/>
        <v/>
      </c>
      <c r="S219" s="26" t="str">
        <f t="shared" ref="S219:W219" si="277">IF($A219&gt;0,HLOOKUP($D219,$S$3:$W$5,3,FALSE)*(1-$R219)*E219,"")</f>
        <v/>
      </c>
      <c r="T219" s="16" t="str">
        <f t="shared" si="277"/>
        <v/>
      </c>
      <c r="U219" s="16" t="str">
        <f t="shared" si="277"/>
        <v/>
      </c>
      <c r="V219" s="16" t="str">
        <f t="shared" si="277"/>
        <v/>
      </c>
      <c r="W219" s="16" t="str">
        <f t="shared" si="277"/>
        <v/>
      </c>
    </row>
    <row r="220" spans="1:23" ht="12.75">
      <c r="A220" s="15"/>
      <c r="B220" s="14"/>
      <c r="C220" s="14"/>
      <c r="D220" s="15"/>
      <c r="E220" s="15"/>
      <c r="F220" s="15"/>
      <c r="G220" s="15"/>
      <c r="H220" s="15"/>
      <c r="I220" s="15"/>
      <c r="J220" s="14"/>
      <c r="K220" s="14"/>
      <c r="L220" s="14"/>
      <c r="M220" s="15"/>
      <c r="N220" s="15"/>
      <c r="O220" s="15"/>
      <c r="P220" s="15"/>
      <c r="Q220" s="15"/>
      <c r="R220" s="17" t="str">
        <f t="shared" si="1"/>
        <v/>
      </c>
      <c r="S220" s="26" t="str">
        <f t="shared" ref="S220:W220" si="278">IF($A220&gt;0,HLOOKUP($D220,$S$3:$W$5,3,FALSE)*(1-$R220)*E220,"")</f>
        <v/>
      </c>
      <c r="T220" s="16" t="str">
        <f t="shared" si="278"/>
        <v/>
      </c>
      <c r="U220" s="16" t="str">
        <f t="shared" si="278"/>
        <v/>
      </c>
      <c r="V220" s="16" t="str">
        <f t="shared" si="278"/>
        <v/>
      </c>
      <c r="W220" s="16" t="str">
        <f t="shared" si="278"/>
        <v/>
      </c>
    </row>
    <row r="221" spans="1:23" ht="12.75">
      <c r="A221" s="15"/>
      <c r="B221" s="14"/>
      <c r="C221" s="14"/>
      <c r="D221" s="15"/>
      <c r="E221" s="15"/>
      <c r="F221" s="15"/>
      <c r="G221" s="15"/>
      <c r="H221" s="15"/>
      <c r="I221" s="15"/>
      <c r="J221" s="14"/>
      <c r="K221" s="14"/>
      <c r="L221" s="14"/>
      <c r="M221" s="15"/>
      <c r="N221" s="15"/>
      <c r="O221" s="15"/>
      <c r="P221" s="15"/>
      <c r="Q221" s="15"/>
      <c r="R221" s="17" t="str">
        <f t="shared" si="1"/>
        <v/>
      </c>
      <c r="S221" s="26" t="str">
        <f t="shared" ref="S221:W221" si="279">IF($A221&gt;0,HLOOKUP($D221,$S$3:$W$5,3,FALSE)*(1-$R221)*E221,"")</f>
        <v/>
      </c>
      <c r="T221" s="16" t="str">
        <f t="shared" si="279"/>
        <v/>
      </c>
      <c r="U221" s="16" t="str">
        <f t="shared" si="279"/>
        <v/>
      </c>
      <c r="V221" s="16" t="str">
        <f t="shared" si="279"/>
        <v/>
      </c>
      <c r="W221" s="16" t="str">
        <f t="shared" si="279"/>
        <v/>
      </c>
    </row>
    <row r="222" spans="1:23" ht="12.75">
      <c r="A222" s="15"/>
      <c r="B222" s="14"/>
      <c r="C222" s="14"/>
      <c r="D222" s="15"/>
      <c r="E222" s="15"/>
      <c r="F222" s="15"/>
      <c r="G222" s="15"/>
      <c r="H222" s="15"/>
      <c r="I222" s="15"/>
      <c r="J222" s="14"/>
      <c r="K222" s="14"/>
      <c r="L222" s="14"/>
      <c r="M222" s="15"/>
      <c r="N222" s="15"/>
      <c r="O222" s="15"/>
      <c r="P222" s="15"/>
      <c r="Q222" s="15"/>
      <c r="R222" s="17" t="str">
        <f t="shared" si="1"/>
        <v/>
      </c>
      <c r="S222" s="26" t="str">
        <f t="shared" ref="S222:W222" si="280">IF($A222&gt;0,HLOOKUP($D222,$S$3:$W$5,3,FALSE)*(1-$R222)*E222,"")</f>
        <v/>
      </c>
      <c r="T222" s="16" t="str">
        <f t="shared" si="280"/>
        <v/>
      </c>
      <c r="U222" s="16" t="str">
        <f t="shared" si="280"/>
        <v/>
      </c>
      <c r="V222" s="16" t="str">
        <f t="shared" si="280"/>
        <v/>
      </c>
      <c r="W222" s="16" t="str">
        <f t="shared" si="280"/>
        <v/>
      </c>
    </row>
    <row r="223" spans="1:23" ht="12.75">
      <c r="A223" s="15"/>
      <c r="B223" s="14"/>
      <c r="C223" s="14"/>
      <c r="D223" s="15"/>
      <c r="E223" s="15"/>
      <c r="F223" s="15"/>
      <c r="G223" s="15"/>
      <c r="H223" s="15"/>
      <c r="I223" s="15"/>
      <c r="J223" s="14"/>
      <c r="K223" s="14"/>
      <c r="L223" s="14"/>
      <c r="M223" s="15"/>
      <c r="N223" s="15"/>
      <c r="O223" s="15"/>
      <c r="P223" s="15"/>
      <c r="Q223" s="15"/>
      <c r="R223" s="17" t="str">
        <f t="shared" si="1"/>
        <v/>
      </c>
      <c r="S223" s="26" t="str">
        <f t="shared" ref="S223:W223" si="281">IF($A223&gt;0,HLOOKUP($D223,$S$3:$W$5,3,FALSE)*(1-$R223)*E223,"")</f>
        <v/>
      </c>
      <c r="T223" s="16" t="str">
        <f t="shared" si="281"/>
        <v/>
      </c>
      <c r="U223" s="16" t="str">
        <f t="shared" si="281"/>
        <v/>
      </c>
      <c r="V223" s="16" t="str">
        <f t="shared" si="281"/>
        <v/>
      </c>
      <c r="W223" s="16" t="str">
        <f t="shared" si="281"/>
        <v/>
      </c>
    </row>
    <row r="224" spans="1:23" ht="12.75">
      <c r="A224" s="15"/>
      <c r="B224" s="14"/>
      <c r="C224" s="14"/>
      <c r="D224" s="15"/>
      <c r="E224" s="15"/>
      <c r="F224" s="15"/>
      <c r="G224" s="15"/>
      <c r="H224" s="15"/>
      <c r="I224" s="15"/>
      <c r="J224" s="14"/>
      <c r="K224" s="14"/>
      <c r="L224" s="14"/>
      <c r="M224" s="15"/>
      <c r="N224" s="15"/>
      <c r="O224" s="15"/>
      <c r="P224" s="15"/>
      <c r="Q224" s="15"/>
      <c r="R224" s="17" t="str">
        <f t="shared" si="1"/>
        <v/>
      </c>
      <c r="S224" s="26" t="str">
        <f t="shared" ref="S224:W224" si="282">IF($A224&gt;0,HLOOKUP($D224,$S$3:$W$5,3,FALSE)*(1-$R224)*E224,"")</f>
        <v/>
      </c>
      <c r="T224" s="16" t="str">
        <f t="shared" si="282"/>
        <v/>
      </c>
      <c r="U224" s="16" t="str">
        <f t="shared" si="282"/>
        <v/>
      </c>
      <c r="V224" s="16" t="str">
        <f t="shared" si="282"/>
        <v/>
      </c>
      <c r="W224" s="16" t="str">
        <f t="shared" si="282"/>
        <v/>
      </c>
    </row>
    <row r="225" spans="1:23" ht="12.75">
      <c r="A225" s="15"/>
      <c r="B225" s="14"/>
      <c r="C225" s="14"/>
      <c r="D225" s="15"/>
      <c r="E225" s="15"/>
      <c r="F225" s="15"/>
      <c r="G225" s="15"/>
      <c r="H225" s="15"/>
      <c r="I225" s="15"/>
      <c r="J225" s="14"/>
      <c r="K225" s="14"/>
      <c r="L225" s="14"/>
      <c r="M225" s="15"/>
      <c r="N225" s="15"/>
      <c r="O225" s="15"/>
      <c r="P225" s="15"/>
      <c r="Q225" s="15"/>
      <c r="R225" s="17" t="str">
        <f t="shared" si="1"/>
        <v/>
      </c>
      <c r="S225" s="26" t="str">
        <f t="shared" ref="S225:W225" si="283">IF($A225&gt;0,HLOOKUP($D225,$S$3:$W$5,3,FALSE)*(1-$R225)*E225,"")</f>
        <v/>
      </c>
      <c r="T225" s="16" t="str">
        <f t="shared" si="283"/>
        <v/>
      </c>
      <c r="U225" s="16" t="str">
        <f t="shared" si="283"/>
        <v/>
      </c>
      <c r="V225" s="16" t="str">
        <f t="shared" si="283"/>
        <v/>
      </c>
      <c r="W225" s="16" t="str">
        <f t="shared" si="283"/>
        <v/>
      </c>
    </row>
    <row r="226" spans="1:23" ht="12.75">
      <c r="A226" s="15"/>
      <c r="B226" s="14"/>
      <c r="C226" s="14"/>
      <c r="D226" s="15"/>
      <c r="E226" s="15"/>
      <c r="F226" s="15"/>
      <c r="G226" s="15"/>
      <c r="H226" s="15"/>
      <c r="I226" s="15"/>
      <c r="J226" s="14"/>
      <c r="K226" s="14"/>
      <c r="L226" s="14"/>
      <c r="M226" s="15"/>
      <c r="N226" s="15"/>
      <c r="O226" s="15"/>
      <c r="P226" s="15"/>
      <c r="Q226" s="15"/>
      <c r="R226" s="17" t="str">
        <f t="shared" si="1"/>
        <v/>
      </c>
      <c r="S226" s="26" t="str">
        <f t="shared" ref="S226:W226" si="284">IF($A226&gt;0,HLOOKUP($D226,$S$3:$W$5,3,FALSE)*(1-$R226)*E226,"")</f>
        <v/>
      </c>
      <c r="T226" s="16" t="str">
        <f t="shared" si="284"/>
        <v/>
      </c>
      <c r="U226" s="16" t="str">
        <f t="shared" si="284"/>
        <v/>
      </c>
      <c r="V226" s="16" t="str">
        <f t="shared" si="284"/>
        <v/>
      </c>
      <c r="W226" s="16" t="str">
        <f t="shared" si="284"/>
        <v/>
      </c>
    </row>
    <row r="227" spans="1:23" ht="12.75">
      <c r="A227" s="15"/>
      <c r="B227" s="14"/>
      <c r="C227" s="14"/>
      <c r="D227" s="15"/>
      <c r="E227" s="15"/>
      <c r="F227" s="15"/>
      <c r="G227" s="15"/>
      <c r="H227" s="15"/>
      <c r="I227" s="15"/>
      <c r="J227" s="14"/>
      <c r="K227" s="14"/>
      <c r="L227" s="14"/>
      <c r="M227" s="15"/>
      <c r="N227" s="15"/>
      <c r="O227" s="15"/>
      <c r="P227" s="15"/>
      <c r="Q227" s="15"/>
      <c r="R227" s="17" t="str">
        <f t="shared" si="1"/>
        <v/>
      </c>
      <c r="S227" s="26" t="str">
        <f t="shared" ref="S227:W227" si="285">IF($A227&gt;0,HLOOKUP($D227,$S$3:$W$5,3,FALSE)*(1-$R227)*E227,"")</f>
        <v/>
      </c>
      <c r="T227" s="16" t="str">
        <f t="shared" si="285"/>
        <v/>
      </c>
      <c r="U227" s="16" t="str">
        <f t="shared" si="285"/>
        <v/>
      </c>
      <c r="V227" s="16" t="str">
        <f t="shared" si="285"/>
        <v/>
      </c>
      <c r="W227" s="16" t="str">
        <f t="shared" si="285"/>
        <v/>
      </c>
    </row>
    <row r="228" spans="1:23" ht="12.75">
      <c r="A228" s="15"/>
      <c r="B228" s="14"/>
      <c r="C228" s="14"/>
      <c r="D228" s="15"/>
      <c r="E228" s="15"/>
      <c r="F228" s="15"/>
      <c r="G228" s="15"/>
      <c r="H228" s="15"/>
      <c r="I228" s="15"/>
      <c r="J228" s="14"/>
      <c r="K228" s="14"/>
      <c r="L228" s="14"/>
      <c r="M228" s="15"/>
      <c r="N228" s="15"/>
      <c r="O228" s="15"/>
      <c r="P228" s="15"/>
      <c r="Q228" s="15"/>
      <c r="R228" s="17" t="str">
        <f t="shared" si="1"/>
        <v/>
      </c>
      <c r="S228" s="26" t="str">
        <f t="shared" ref="S228:W228" si="286">IF($A228&gt;0,HLOOKUP($D228,$S$3:$W$5,3,FALSE)*(1-$R228)*E228,"")</f>
        <v/>
      </c>
      <c r="T228" s="16" t="str">
        <f t="shared" si="286"/>
        <v/>
      </c>
      <c r="U228" s="16" t="str">
        <f t="shared" si="286"/>
        <v/>
      </c>
      <c r="V228" s="16" t="str">
        <f t="shared" si="286"/>
        <v/>
      </c>
      <c r="W228" s="16" t="str">
        <f t="shared" si="286"/>
        <v/>
      </c>
    </row>
    <row r="229" spans="1:23" ht="12.75">
      <c r="A229" s="15"/>
      <c r="B229" s="14"/>
      <c r="C229" s="14"/>
      <c r="D229" s="15"/>
      <c r="E229" s="15"/>
      <c r="F229" s="15"/>
      <c r="G229" s="15"/>
      <c r="H229" s="15"/>
      <c r="I229" s="15"/>
      <c r="J229" s="14"/>
      <c r="K229" s="14"/>
      <c r="L229" s="14"/>
      <c r="M229" s="15"/>
      <c r="N229" s="15"/>
      <c r="O229" s="15"/>
      <c r="P229" s="15"/>
      <c r="Q229" s="15"/>
      <c r="R229" s="17" t="str">
        <f t="shared" si="1"/>
        <v/>
      </c>
      <c r="S229" s="26" t="str">
        <f t="shared" ref="S229:W229" si="287">IF($A229&gt;0,HLOOKUP($D229,$S$3:$W$5,3,FALSE)*(1-$R229)*E229,"")</f>
        <v/>
      </c>
      <c r="T229" s="16" t="str">
        <f t="shared" si="287"/>
        <v/>
      </c>
      <c r="U229" s="16" t="str">
        <f t="shared" si="287"/>
        <v/>
      </c>
      <c r="V229" s="16" t="str">
        <f t="shared" si="287"/>
        <v/>
      </c>
      <c r="W229" s="16" t="str">
        <f t="shared" si="287"/>
        <v/>
      </c>
    </row>
    <row r="230" spans="1:23" ht="12.75">
      <c r="A230" s="15"/>
      <c r="B230" s="14"/>
      <c r="C230" s="14"/>
      <c r="D230" s="15"/>
      <c r="E230" s="15"/>
      <c r="F230" s="15"/>
      <c r="G230" s="15"/>
      <c r="H230" s="15"/>
      <c r="I230" s="15"/>
      <c r="J230" s="14"/>
      <c r="K230" s="14"/>
      <c r="L230" s="14"/>
      <c r="M230" s="15"/>
      <c r="N230" s="15"/>
      <c r="O230" s="15"/>
      <c r="P230" s="15"/>
      <c r="Q230" s="15"/>
      <c r="R230" s="17" t="str">
        <f t="shared" si="1"/>
        <v/>
      </c>
      <c r="S230" s="26" t="str">
        <f t="shared" ref="S230:W230" si="288">IF($A230&gt;0,HLOOKUP($D230,$S$3:$W$5,3,FALSE)*(1-$R230)*E230,"")</f>
        <v/>
      </c>
      <c r="T230" s="16" t="str">
        <f t="shared" si="288"/>
        <v/>
      </c>
      <c r="U230" s="16" t="str">
        <f t="shared" si="288"/>
        <v/>
      </c>
      <c r="V230" s="16" t="str">
        <f t="shared" si="288"/>
        <v/>
      </c>
      <c r="W230" s="16" t="str">
        <f t="shared" si="288"/>
        <v/>
      </c>
    </row>
    <row r="231" spans="1:23" ht="12.75">
      <c r="A231" s="15"/>
      <c r="B231" s="14"/>
      <c r="C231" s="14"/>
      <c r="D231" s="15"/>
      <c r="E231" s="15"/>
      <c r="F231" s="15"/>
      <c r="G231" s="15"/>
      <c r="H231" s="15"/>
      <c r="I231" s="15"/>
      <c r="J231" s="14"/>
      <c r="K231" s="14"/>
      <c r="L231" s="14"/>
      <c r="M231" s="15"/>
      <c r="N231" s="15"/>
      <c r="O231" s="15"/>
      <c r="P231" s="15"/>
      <c r="Q231" s="15"/>
      <c r="R231" s="17" t="str">
        <f t="shared" si="1"/>
        <v/>
      </c>
      <c r="S231" s="26" t="str">
        <f t="shared" ref="S231:W231" si="289">IF($A231&gt;0,HLOOKUP($D231,$S$3:$W$5,3,FALSE)*(1-$R231)*E231,"")</f>
        <v/>
      </c>
      <c r="T231" s="16" t="str">
        <f t="shared" si="289"/>
        <v/>
      </c>
      <c r="U231" s="16" t="str">
        <f t="shared" si="289"/>
        <v/>
      </c>
      <c r="V231" s="16" t="str">
        <f t="shared" si="289"/>
        <v/>
      </c>
      <c r="W231" s="16" t="str">
        <f t="shared" si="289"/>
        <v/>
      </c>
    </row>
    <row r="232" spans="1:23" ht="12.75">
      <c r="A232" s="15"/>
      <c r="B232" s="14"/>
      <c r="C232" s="14"/>
      <c r="D232" s="15"/>
      <c r="E232" s="15"/>
      <c r="F232" s="15"/>
      <c r="G232" s="15"/>
      <c r="H232" s="15"/>
      <c r="I232" s="15"/>
      <c r="J232" s="14"/>
      <c r="K232" s="14"/>
      <c r="L232" s="14"/>
      <c r="M232" s="15"/>
      <c r="N232" s="15"/>
      <c r="O232" s="15"/>
      <c r="P232" s="15"/>
      <c r="Q232" s="15"/>
      <c r="R232" s="17" t="str">
        <f t="shared" si="1"/>
        <v/>
      </c>
      <c r="S232" s="26" t="str">
        <f t="shared" ref="S232:W232" si="290">IF($A232&gt;0,HLOOKUP($D232,$S$3:$W$5,3,FALSE)*(1-$R232)*E232,"")</f>
        <v/>
      </c>
      <c r="T232" s="16" t="str">
        <f t="shared" si="290"/>
        <v/>
      </c>
      <c r="U232" s="16" t="str">
        <f t="shared" si="290"/>
        <v/>
      </c>
      <c r="V232" s="16" t="str">
        <f t="shared" si="290"/>
        <v/>
      </c>
      <c r="W232" s="16" t="str">
        <f t="shared" si="290"/>
        <v/>
      </c>
    </row>
    <row r="233" spans="1:23" ht="12.75">
      <c r="A233" s="15"/>
      <c r="B233" s="14"/>
      <c r="C233" s="14"/>
      <c r="D233" s="15"/>
      <c r="E233" s="15"/>
      <c r="F233" s="15"/>
      <c r="G233" s="15"/>
      <c r="H233" s="15"/>
      <c r="I233" s="15"/>
      <c r="J233" s="14"/>
      <c r="K233" s="14"/>
      <c r="L233" s="14"/>
      <c r="M233" s="15"/>
      <c r="N233" s="15"/>
      <c r="O233" s="15"/>
      <c r="P233" s="15"/>
      <c r="Q233" s="15"/>
      <c r="R233" s="17" t="str">
        <f t="shared" si="1"/>
        <v/>
      </c>
      <c r="S233" s="26" t="str">
        <f t="shared" ref="S233:W233" si="291">IF($A233&gt;0,HLOOKUP($D233,$S$3:$W$5,3,FALSE)*(1-$R233)*E233,"")</f>
        <v/>
      </c>
      <c r="T233" s="16" t="str">
        <f t="shared" si="291"/>
        <v/>
      </c>
      <c r="U233" s="16" t="str">
        <f t="shared" si="291"/>
        <v/>
      </c>
      <c r="V233" s="16" t="str">
        <f t="shared" si="291"/>
        <v/>
      </c>
      <c r="W233" s="16" t="str">
        <f t="shared" si="291"/>
        <v/>
      </c>
    </row>
    <row r="234" spans="1:23" ht="12.75">
      <c r="A234" s="15"/>
      <c r="B234" s="14"/>
      <c r="C234" s="14"/>
      <c r="D234" s="15"/>
      <c r="E234" s="15"/>
      <c r="F234" s="15"/>
      <c r="G234" s="15"/>
      <c r="H234" s="15"/>
      <c r="I234" s="15"/>
      <c r="J234" s="14"/>
      <c r="K234" s="14"/>
      <c r="L234" s="14"/>
      <c r="M234" s="15"/>
      <c r="N234" s="15"/>
      <c r="O234" s="15"/>
      <c r="P234" s="15"/>
      <c r="Q234" s="15"/>
      <c r="R234" s="17" t="str">
        <f t="shared" si="1"/>
        <v/>
      </c>
      <c r="S234" s="26" t="str">
        <f t="shared" ref="S234:W234" si="292">IF($A234&gt;0,HLOOKUP($D234,$S$3:$W$5,3,FALSE)*(1-$R234)*E234,"")</f>
        <v/>
      </c>
      <c r="T234" s="16" t="str">
        <f t="shared" si="292"/>
        <v/>
      </c>
      <c r="U234" s="16" t="str">
        <f t="shared" si="292"/>
        <v/>
      </c>
      <c r="V234" s="16" t="str">
        <f t="shared" si="292"/>
        <v/>
      </c>
      <c r="W234" s="16" t="str">
        <f t="shared" si="292"/>
        <v/>
      </c>
    </row>
    <row r="235" spans="1:23" ht="12.75">
      <c r="A235" s="15"/>
      <c r="B235" s="14"/>
      <c r="C235" s="14"/>
      <c r="D235" s="15"/>
      <c r="E235" s="15"/>
      <c r="F235" s="15"/>
      <c r="G235" s="15"/>
      <c r="H235" s="15"/>
      <c r="I235" s="15"/>
      <c r="J235" s="14"/>
      <c r="K235" s="14"/>
      <c r="L235" s="14"/>
      <c r="M235" s="15"/>
      <c r="N235" s="15"/>
      <c r="O235" s="15"/>
      <c r="P235" s="15"/>
      <c r="Q235" s="15"/>
      <c r="R235" s="17" t="str">
        <f t="shared" si="1"/>
        <v/>
      </c>
      <c r="S235" s="26" t="str">
        <f t="shared" ref="S235:W235" si="293">IF($A235&gt;0,HLOOKUP($D235,$S$3:$W$5,3,FALSE)*(1-$R235)*E235,"")</f>
        <v/>
      </c>
      <c r="T235" s="16" t="str">
        <f t="shared" si="293"/>
        <v/>
      </c>
      <c r="U235" s="16" t="str">
        <f t="shared" si="293"/>
        <v/>
      </c>
      <c r="V235" s="16" t="str">
        <f t="shared" si="293"/>
        <v/>
      </c>
      <c r="W235" s="16" t="str">
        <f t="shared" si="293"/>
        <v/>
      </c>
    </row>
    <row r="236" spans="1:23" ht="12.75">
      <c r="A236" s="15"/>
      <c r="B236" s="14"/>
      <c r="C236" s="14"/>
      <c r="D236" s="15"/>
      <c r="E236" s="15"/>
      <c r="F236" s="15"/>
      <c r="G236" s="15"/>
      <c r="H236" s="15"/>
      <c r="I236" s="15"/>
      <c r="J236" s="14"/>
      <c r="K236" s="14"/>
      <c r="L236" s="14"/>
      <c r="M236" s="15"/>
      <c r="N236" s="15"/>
      <c r="O236" s="15"/>
      <c r="P236" s="15"/>
      <c r="Q236" s="15"/>
      <c r="R236" s="17" t="str">
        <f t="shared" si="1"/>
        <v/>
      </c>
      <c r="S236" s="26" t="str">
        <f t="shared" ref="S236:W236" si="294">IF($A236&gt;0,HLOOKUP($D236,$S$3:$W$5,3,FALSE)*(1-$R236)*E236,"")</f>
        <v/>
      </c>
      <c r="T236" s="16" t="str">
        <f t="shared" si="294"/>
        <v/>
      </c>
      <c r="U236" s="16" t="str">
        <f t="shared" si="294"/>
        <v/>
      </c>
      <c r="V236" s="16" t="str">
        <f t="shared" si="294"/>
        <v/>
      </c>
      <c r="W236" s="16" t="str">
        <f t="shared" si="294"/>
        <v/>
      </c>
    </row>
    <row r="237" spans="1:23" ht="12.75">
      <c r="A237" s="15"/>
      <c r="B237" s="14"/>
      <c r="C237" s="14"/>
      <c r="D237" s="15"/>
      <c r="E237" s="15"/>
      <c r="F237" s="15"/>
      <c r="G237" s="15"/>
      <c r="H237" s="15"/>
      <c r="I237" s="15"/>
      <c r="J237" s="14"/>
      <c r="K237" s="14"/>
      <c r="L237" s="14"/>
      <c r="M237" s="15"/>
      <c r="N237" s="15"/>
      <c r="O237" s="15"/>
      <c r="P237" s="15"/>
      <c r="Q237" s="15"/>
      <c r="R237" s="17" t="str">
        <f t="shared" si="1"/>
        <v/>
      </c>
      <c r="S237" s="26" t="str">
        <f t="shared" ref="S237:W237" si="295">IF($A237&gt;0,HLOOKUP($D237,$S$3:$W$5,3,FALSE)*(1-$R237)*E237,"")</f>
        <v/>
      </c>
      <c r="T237" s="16" t="str">
        <f t="shared" si="295"/>
        <v/>
      </c>
      <c r="U237" s="16" t="str">
        <f t="shared" si="295"/>
        <v/>
      </c>
      <c r="V237" s="16" t="str">
        <f t="shared" si="295"/>
        <v/>
      </c>
      <c r="W237" s="16" t="str">
        <f t="shared" si="295"/>
        <v/>
      </c>
    </row>
    <row r="238" spans="1:23" ht="12.75">
      <c r="A238" s="15"/>
      <c r="B238" s="14"/>
      <c r="C238" s="14"/>
      <c r="D238" s="15"/>
      <c r="E238" s="15"/>
      <c r="F238" s="15"/>
      <c r="G238" s="15"/>
      <c r="H238" s="15"/>
      <c r="I238" s="15"/>
      <c r="J238" s="14"/>
      <c r="K238" s="14"/>
      <c r="L238" s="14"/>
      <c r="M238" s="15"/>
      <c r="N238" s="15"/>
      <c r="O238" s="15"/>
      <c r="P238" s="15"/>
      <c r="Q238" s="15"/>
      <c r="R238" s="17" t="str">
        <f t="shared" si="1"/>
        <v/>
      </c>
      <c r="S238" s="26" t="str">
        <f t="shared" ref="S238:W238" si="296">IF($A238&gt;0,HLOOKUP($D238,$S$3:$W$5,3,FALSE)*(1-$R238)*E238,"")</f>
        <v/>
      </c>
      <c r="T238" s="16" t="str">
        <f t="shared" si="296"/>
        <v/>
      </c>
      <c r="U238" s="16" t="str">
        <f t="shared" si="296"/>
        <v/>
      </c>
      <c r="V238" s="16" t="str">
        <f t="shared" si="296"/>
        <v/>
      </c>
      <c r="W238" s="16" t="str">
        <f t="shared" si="296"/>
        <v/>
      </c>
    </row>
    <row r="239" spans="1:23" ht="12.75">
      <c r="A239" s="15"/>
      <c r="B239" s="14"/>
      <c r="C239" s="14"/>
      <c r="D239" s="15"/>
      <c r="E239" s="15"/>
      <c r="F239" s="15"/>
      <c r="G239" s="15"/>
      <c r="H239" s="15"/>
      <c r="I239" s="15"/>
      <c r="J239" s="14"/>
      <c r="K239" s="14"/>
      <c r="L239" s="14"/>
      <c r="M239" s="15"/>
      <c r="N239" s="15"/>
      <c r="O239" s="15"/>
      <c r="P239" s="15"/>
      <c r="Q239" s="15"/>
      <c r="R239" s="17" t="str">
        <f t="shared" si="1"/>
        <v/>
      </c>
      <c r="S239" s="26" t="str">
        <f t="shared" ref="S239:W239" si="297">IF($A239&gt;0,HLOOKUP($D239,$S$3:$W$5,3,FALSE)*(1-$R239)*E239,"")</f>
        <v/>
      </c>
      <c r="T239" s="16" t="str">
        <f t="shared" si="297"/>
        <v/>
      </c>
      <c r="U239" s="16" t="str">
        <f t="shared" si="297"/>
        <v/>
      </c>
      <c r="V239" s="16" t="str">
        <f t="shared" si="297"/>
        <v/>
      </c>
      <c r="W239" s="16" t="str">
        <f t="shared" si="297"/>
        <v/>
      </c>
    </row>
    <row r="240" spans="1:23" ht="12.75">
      <c r="A240" s="15"/>
      <c r="B240" s="14"/>
      <c r="C240" s="14"/>
      <c r="D240" s="15"/>
      <c r="E240" s="15"/>
      <c r="F240" s="15"/>
      <c r="G240" s="15"/>
      <c r="H240" s="15"/>
      <c r="I240" s="15"/>
      <c r="J240" s="14"/>
      <c r="K240" s="14"/>
      <c r="L240" s="14"/>
      <c r="M240" s="15"/>
      <c r="N240" s="15"/>
      <c r="O240" s="15"/>
      <c r="P240" s="15"/>
      <c r="Q240" s="15"/>
      <c r="R240" s="17" t="str">
        <f t="shared" si="1"/>
        <v/>
      </c>
      <c r="S240" s="26" t="str">
        <f t="shared" ref="S240:W240" si="298">IF($A240&gt;0,HLOOKUP($D240,$S$3:$W$5,3,FALSE)*(1-$R240)*E240,"")</f>
        <v/>
      </c>
      <c r="T240" s="16" t="str">
        <f t="shared" si="298"/>
        <v/>
      </c>
      <c r="U240" s="16" t="str">
        <f t="shared" si="298"/>
        <v/>
      </c>
      <c r="V240" s="16" t="str">
        <f t="shared" si="298"/>
        <v/>
      </c>
      <c r="W240" s="16" t="str">
        <f t="shared" si="298"/>
        <v/>
      </c>
    </row>
    <row r="241" spans="1:23" ht="12.75">
      <c r="A241" s="15"/>
      <c r="B241" s="14"/>
      <c r="C241" s="14"/>
      <c r="D241" s="15"/>
      <c r="E241" s="15"/>
      <c r="F241" s="15"/>
      <c r="G241" s="15"/>
      <c r="H241" s="15"/>
      <c r="I241" s="15"/>
      <c r="J241" s="14"/>
      <c r="K241" s="14"/>
      <c r="L241" s="14"/>
      <c r="M241" s="15"/>
      <c r="N241" s="15"/>
      <c r="O241" s="15"/>
      <c r="P241" s="15"/>
      <c r="Q241" s="15"/>
      <c r="R241" s="17" t="str">
        <f t="shared" si="1"/>
        <v/>
      </c>
      <c r="S241" s="26" t="str">
        <f t="shared" ref="S241:W241" si="299">IF($A241&gt;0,HLOOKUP($D241,$S$3:$W$5,3,FALSE)*(1-$R241)*E241,"")</f>
        <v/>
      </c>
      <c r="T241" s="16" t="str">
        <f t="shared" si="299"/>
        <v/>
      </c>
      <c r="U241" s="16" t="str">
        <f t="shared" si="299"/>
        <v/>
      </c>
      <c r="V241" s="16" t="str">
        <f t="shared" si="299"/>
        <v/>
      </c>
      <c r="W241" s="16" t="str">
        <f t="shared" si="299"/>
        <v/>
      </c>
    </row>
    <row r="242" spans="1:23" ht="12.75">
      <c r="A242" s="15"/>
      <c r="B242" s="14"/>
      <c r="C242" s="14"/>
      <c r="D242" s="15"/>
      <c r="E242" s="15"/>
      <c r="F242" s="15"/>
      <c r="G242" s="15"/>
      <c r="H242" s="15"/>
      <c r="I242" s="15"/>
      <c r="J242" s="14"/>
      <c r="K242" s="14"/>
      <c r="L242" s="14"/>
      <c r="M242" s="15"/>
      <c r="N242" s="15"/>
      <c r="O242" s="15"/>
      <c r="P242" s="15"/>
      <c r="Q242" s="15"/>
      <c r="R242" s="17" t="str">
        <f t="shared" si="1"/>
        <v/>
      </c>
      <c r="S242" s="26" t="str">
        <f t="shared" ref="S242:W242" si="300">IF($A242&gt;0,HLOOKUP($D242,$S$3:$W$5,3,FALSE)*(1-$R242)*E242,"")</f>
        <v/>
      </c>
      <c r="T242" s="16" t="str">
        <f t="shared" si="300"/>
        <v/>
      </c>
      <c r="U242" s="16" t="str">
        <f t="shared" si="300"/>
        <v/>
      </c>
      <c r="V242" s="16" t="str">
        <f t="shared" si="300"/>
        <v/>
      </c>
      <c r="W242" s="16" t="str">
        <f t="shared" si="300"/>
        <v/>
      </c>
    </row>
    <row r="243" spans="1:23" ht="12.75">
      <c r="A243" s="15"/>
      <c r="B243" s="14"/>
      <c r="C243" s="14"/>
      <c r="D243" s="15"/>
      <c r="E243" s="15"/>
      <c r="F243" s="15"/>
      <c r="G243" s="15"/>
      <c r="H243" s="15"/>
      <c r="I243" s="15"/>
      <c r="J243" s="14"/>
      <c r="K243" s="14"/>
      <c r="L243" s="14"/>
      <c r="M243" s="15"/>
      <c r="N243" s="15"/>
      <c r="O243" s="15"/>
      <c r="P243" s="15"/>
      <c r="Q243" s="15"/>
      <c r="R243" s="17" t="str">
        <f t="shared" si="1"/>
        <v/>
      </c>
      <c r="S243" s="26" t="str">
        <f t="shared" ref="S243:W243" si="301">IF($A243&gt;0,HLOOKUP($D243,$S$3:$W$5,3,FALSE)*(1-$R243)*E243,"")</f>
        <v/>
      </c>
      <c r="T243" s="16" t="str">
        <f t="shared" si="301"/>
        <v/>
      </c>
      <c r="U243" s="16" t="str">
        <f t="shared" si="301"/>
        <v/>
      </c>
      <c r="V243" s="16" t="str">
        <f t="shared" si="301"/>
        <v/>
      </c>
      <c r="W243" s="16" t="str">
        <f t="shared" si="301"/>
        <v/>
      </c>
    </row>
    <row r="244" spans="1:23" ht="12.75">
      <c r="A244" s="15"/>
      <c r="B244" s="14"/>
      <c r="C244" s="14"/>
      <c r="D244" s="15"/>
      <c r="E244" s="15"/>
      <c r="F244" s="15"/>
      <c r="G244" s="15"/>
      <c r="H244" s="15"/>
      <c r="I244" s="15"/>
      <c r="J244" s="14"/>
      <c r="K244" s="14"/>
      <c r="L244" s="14"/>
      <c r="M244" s="15"/>
      <c r="N244" s="15"/>
      <c r="O244" s="15"/>
      <c r="P244" s="15"/>
      <c r="Q244" s="15"/>
      <c r="R244" s="17" t="str">
        <f t="shared" si="1"/>
        <v/>
      </c>
      <c r="S244" s="26" t="str">
        <f t="shared" ref="S244:W244" si="302">IF($A244&gt;0,HLOOKUP($D244,$S$3:$W$5,3,FALSE)*(1-$R244)*E244,"")</f>
        <v/>
      </c>
      <c r="T244" s="16" t="str">
        <f t="shared" si="302"/>
        <v/>
      </c>
      <c r="U244" s="16" t="str">
        <f t="shared" si="302"/>
        <v/>
      </c>
      <c r="V244" s="16" t="str">
        <f t="shared" si="302"/>
        <v/>
      </c>
      <c r="W244" s="16" t="str">
        <f t="shared" si="302"/>
        <v/>
      </c>
    </row>
    <row r="245" spans="1:23" ht="12.75">
      <c r="A245" s="15"/>
      <c r="B245" s="14"/>
      <c r="C245" s="14"/>
      <c r="D245" s="15"/>
      <c r="E245" s="15"/>
      <c r="F245" s="15"/>
      <c r="G245" s="15"/>
      <c r="H245" s="15"/>
      <c r="I245" s="15"/>
      <c r="J245" s="14"/>
      <c r="K245" s="14"/>
      <c r="L245" s="14"/>
      <c r="M245" s="15"/>
      <c r="N245" s="15"/>
      <c r="O245" s="15"/>
      <c r="P245" s="15"/>
      <c r="Q245" s="15"/>
      <c r="R245" s="17" t="str">
        <f t="shared" si="1"/>
        <v/>
      </c>
      <c r="S245" s="26" t="str">
        <f t="shared" ref="S245:W245" si="303">IF($A245&gt;0,HLOOKUP($D245,$S$3:$W$5,3,FALSE)*(1-$R245)*E245,"")</f>
        <v/>
      </c>
      <c r="T245" s="16" t="str">
        <f t="shared" si="303"/>
        <v/>
      </c>
      <c r="U245" s="16" t="str">
        <f t="shared" si="303"/>
        <v/>
      </c>
      <c r="V245" s="16" t="str">
        <f t="shared" si="303"/>
        <v/>
      </c>
      <c r="W245" s="16" t="str">
        <f t="shared" si="303"/>
        <v/>
      </c>
    </row>
    <row r="246" spans="1:23" ht="12.75">
      <c r="A246" s="15"/>
      <c r="B246" s="14"/>
      <c r="C246" s="14"/>
      <c r="D246" s="15"/>
      <c r="E246" s="15"/>
      <c r="F246" s="15"/>
      <c r="G246" s="15"/>
      <c r="H246" s="15"/>
      <c r="I246" s="15"/>
      <c r="J246" s="14"/>
      <c r="K246" s="14"/>
      <c r="L246" s="14"/>
      <c r="M246" s="15"/>
      <c r="N246" s="15"/>
      <c r="O246" s="15"/>
      <c r="P246" s="15"/>
      <c r="Q246" s="15"/>
      <c r="R246" s="17" t="str">
        <f t="shared" si="1"/>
        <v/>
      </c>
      <c r="S246" s="26" t="str">
        <f t="shared" ref="S246:W246" si="304">IF($A246&gt;0,HLOOKUP($D246,$S$3:$W$5,3,FALSE)*(1-$R246)*E246,"")</f>
        <v/>
      </c>
      <c r="T246" s="16" t="str">
        <f t="shared" si="304"/>
        <v/>
      </c>
      <c r="U246" s="16" t="str">
        <f t="shared" si="304"/>
        <v/>
      </c>
      <c r="V246" s="16" t="str">
        <f t="shared" si="304"/>
        <v/>
      </c>
      <c r="W246" s="16" t="str">
        <f t="shared" si="304"/>
        <v/>
      </c>
    </row>
    <row r="247" spans="1:23" ht="12.75">
      <c r="A247" s="15"/>
      <c r="B247" s="14"/>
      <c r="C247" s="14"/>
      <c r="D247" s="15"/>
      <c r="E247" s="15"/>
      <c r="F247" s="15"/>
      <c r="G247" s="15"/>
      <c r="H247" s="15"/>
      <c r="I247" s="15"/>
      <c r="J247" s="14"/>
      <c r="K247" s="14"/>
      <c r="L247" s="14"/>
      <c r="M247" s="15"/>
      <c r="N247" s="15"/>
      <c r="O247" s="15"/>
      <c r="P247" s="15"/>
      <c r="Q247" s="15"/>
      <c r="R247" s="17" t="str">
        <f t="shared" si="1"/>
        <v/>
      </c>
      <c r="S247" s="26" t="str">
        <f t="shared" ref="S247:W247" si="305">IF($A247&gt;0,HLOOKUP($D247,$S$3:$W$5,3,FALSE)*(1-$R247)*E247,"")</f>
        <v/>
      </c>
      <c r="T247" s="16" t="str">
        <f t="shared" si="305"/>
        <v/>
      </c>
      <c r="U247" s="16" t="str">
        <f t="shared" si="305"/>
        <v/>
      </c>
      <c r="V247" s="16" t="str">
        <f t="shared" si="305"/>
        <v/>
      </c>
      <c r="W247" s="16" t="str">
        <f t="shared" si="305"/>
        <v/>
      </c>
    </row>
    <row r="248" spans="1:23" ht="12.75">
      <c r="A248" s="15"/>
      <c r="B248" s="14"/>
      <c r="C248" s="14"/>
      <c r="D248" s="15"/>
      <c r="E248" s="15"/>
      <c r="F248" s="15"/>
      <c r="G248" s="15"/>
      <c r="H248" s="15"/>
      <c r="I248" s="15"/>
      <c r="J248" s="14"/>
      <c r="K248" s="14"/>
      <c r="L248" s="14"/>
      <c r="M248" s="15"/>
      <c r="N248" s="15"/>
      <c r="O248" s="15"/>
      <c r="P248" s="15"/>
      <c r="Q248" s="15"/>
      <c r="R248" s="17" t="str">
        <f t="shared" si="1"/>
        <v/>
      </c>
      <c r="S248" s="26" t="str">
        <f t="shared" ref="S248:W248" si="306">IF($A248&gt;0,HLOOKUP($D248,$S$3:$W$5,3,FALSE)*(1-$R248)*E248,"")</f>
        <v/>
      </c>
      <c r="T248" s="16" t="str">
        <f t="shared" si="306"/>
        <v/>
      </c>
      <c r="U248" s="16" t="str">
        <f t="shared" si="306"/>
        <v/>
      </c>
      <c r="V248" s="16" t="str">
        <f t="shared" si="306"/>
        <v/>
      </c>
      <c r="W248" s="16" t="str">
        <f t="shared" si="306"/>
        <v/>
      </c>
    </row>
    <row r="249" spans="1:23" ht="12.75">
      <c r="A249" s="15"/>
      <c r="B249" s="14"/>
      <c r="C249" s="14"/>
      <c r="D249" s="15"/>
      <c r="E249" s="15"/>
      <c r="F249" s="15"/>
      <c r="G249" s="15"/>
      <c r="H249" s="15"/>
      <c r="I249" s="15"/>
      <c r="J249" s="14"/>
      <c r="K249" s="14"/>
      <c r="L249" s="14"/>
      <c r="M249" s="15"/>
      <c r="N249" s="15"/>
      <c r="O249" s="15"/>
      <c r="P249" s="15"/>
      <c r="Q249" s="15"/>
      <c r="R249" s="17" t="str">
        <f t="shared" si="1"/>
        <v/>
      </c>
      <c r="S249" s="26" t="str">
        <f t="shared" ref="S249:W249" si="307">IF($A249&gt;0,HLOOKUP($D249,$S$3:$W$5,3,FALSE)*(1-$R249)*E249,"")</f>
        <v/>
      </c>
      <c r="T249" s="16" t="str">
        <f t="shared" si="307"/>
        <v/>
      </c>
      <c r="U249" s="16" t="str">
        <f t="shared" si="307"/>
        <v/>
      </c>
      <c r="V249" s="16" t="str">
        <f t="shared" si="307"/>
        <v/>
      </c>
      <c r="W249" s="16" t="str">
        <f t="shared" si="307"/>
        <v/>
      </c>
    </row>
    <row r="250" spans="1:23" ht="12.75">
      <c r="A250" s="15"/>
      <c r="B250" s="14"/>
      <c r="C250" s="14"/>
      <c r="D250" s="15"/>
      <c r="E250" s="15"/>
      <c r="F250" s="15"/>
      <c r="G250" s="15"/>
      <c r="H250" s="15"/>
      <c r="I250" s="15"/>
      <c r="J250" s="14"/>
      <c r="K250" s="14"/>
      <c r="L250" s="14"/>
      <c r="M250" s="15"/>
      <c r="N250" s="15"/>
      <c r="O250" s="15"/>
      <c r="P250" s="15"/>
      <c r="Q250" s="15"/>
      <c r="R250" s="17" t="str">
        <f t="shared" si="1"/>
        <v/>
      </c>
      <c r="S250" s="26" t="str">
        <f t="shared" ref="S250:W250" si="308">IF($A250&gt;0,HLOOKUP($D250,$S$3:$W$5,3,FALSE)*(1-$R250)*E250,"")</f>
        <v/>
      </c>
      <c r="T250" s="16" t="str">
        <f t="shared" si="308"/>
        <v/>
      </c>
      <c r="U250" s="16" t="str">
        <f t="shared" si="308"/>
        <v/>
      </c>
      <c r="V250" s="16" t="str">
        <f t="shared" si="308"/>
        <v/>
      </c>
      <c r="W250" s="16" t="str">
        <f t="shared" si="308"/>
        <v/>
      </c>
    </row>
    <row r="251" spans="1:23" ht="12.75">
      <c r="A251" s="15"/>
      <c r="B251" s="14"/>
      <c r="C251" s="14"/>
      <c r="D251" s="15"/>
      <c r="E251" s="15"/>
      <c r="F251" s="15"/>
      <c r="G251" s="15"/>
      <c r="H251" s="15"/>
      <c r="I251" s="15"/>
      <c r="J251" s="14"/>
      <c r="K251" s="14"/>
      <c r="L251" s="14"/>
      <c r="M251" s="15"/>
      <c r="N251" s="15"/>
      <c r="O251" s="15"/>
      <c r="P251" s="15"/>
      <c r="Q251" s="15"/>
      <c r="R251" s="17" t="str">
        <f t="shared" si="1"/>
        <v/>
      </c>
      <c r="S251" s="26" t="str">
        <f t="shared" ref="S251:W251" si="309">IF($A251&gt;0,HLOOKUP($D251,$S$3:$W$5,3,FALSE)*(1-$R251)*E251,"")</f>
        <v/>
      </c>
      <c r="T251" s="16" t="str">
        <f t="shared" si="309"/>
        <v/>
      </c>
      <c r="U251" s="16" t="str">
        <f t="shared" si="309"/>
        <v/>
      </c>
      <c r="V251" s="16" t="str">
        <f t="shared" si="309"/>
        <v/>
      </c>
      <c r="W251" s="16" t="str">
        <f t="shared" si="309"/>
        <v/>
      </c>
    </row>
    <row r="252" spans="1:23" ht="12.75">
      <c r="A252" s="15"/>
      <c r="B252" s="14"/>
      <c r="C252" s="14"/>
      <c r="D252" s="15"/>
      <c r="E252" s="15"/>
      <c r="F252" s="15"/>
      <c r="G252" s="15"/>
      <c r="H252" s="15"/>
      <c r="I252" s="15"/>
      <c r="J252" s="14"/>
      <c r="K252" s="14"/>
      <c r="L252" s="14"/>
      <c r="M252" s="15"/>
      <c r="N252" s="15"/>
      <c r="O252" s="15"/>
      <c r="P252" s="15"/>
      <c r="Q252" s="15"/>
      <c r="R252" s="17" t="str">
        <f t="shared" si="1"/>
        <v/>
      </c>
      <c r="S252" s="26" t="str">
        <f t="shared" ref="S252:W252" si="310">IF($A252&gt;0,HLOOKUP($D252,$S$3:$W$5,3,FALSE)*(1-$R252)*E252,"")</f>
        <v/>
      </c>
      <c r="T252" s="16" t="str">
        <f t="shared" si="310"/>
        <v/>
      </c>
      <c r="U252" s="16" t="str">
        <f t="shared" si="310"/>
        <v/>
      </c>
      <c r="V252" s="16" t="str">
        <f t="shared" si="310"/>
        <v/>
      </c>
      <c r="W252" s="16" t="str">
        <f t="shared" si="310"/>
        <v/>
      </c>
    </row>
    <row r="253" spans="1:23" ht="12.75">
      <c r="A253" s="15"/>
      <c r="B253" s="14"/>
      <c r="C253" s="14"/>
      <c r="D253" s="15"/>
      <c r="E253" s="15"/>
      <c r="F253" s="15"/>
      <c r="G253" s="15"/>
      <c r="H253" s="15"/>
      <c r="I253" s="15"/>
      <c r="J253" s="14"/>
      <c r="K253" s="14"/>
      <c r="L253" s="14"/>
      <c r="M253" s="15"/>
      <c r="N253" s="15"/>
      <c r="O253" s="15"/>
      <c r="P253" s="15"/>
      <c r="Q253" s="15"/>
      <c r="R253" s="17" t="str">
        <f t="shared" si="1"/>
        <v/>
      </c>
      <c r="S253" s="26" t="str">
        <f t="shared" ref="S253:W253" si="311">IF($A253&gt;0,HLOOKUP($D253,$S$3:$W$5,3,FALSE)*(1-$R253)*E253,"")</f>
        <v/>
      </c>
      <c r="T253" s="16" t="str">
        <f t="shared" si="311"/>
        <v/>
      </c>
      <c r="U253" s="16" t="str">
        <f t="shared" si="311"/>
        <v/>
      </c>
      <c r="V253" s="16" t="str">
        <f t="shared" si="311"/>
        <v/>
      </c>
      <c r="W253" s="16" t="str">
        <f t="shared" si="311"/>
        <v/>
      </c>
    </row>
    <row r="254" spans="1:23" ht="12.75">
      <c r="A254" s="18"/>
      <c r="B254" s="19"/>
      <c r="C254" s="19"/>
      <c r="D254" s="18"/>
      <c r="E254" s="18"/>
      <c r="F254" s="18"/>
      <c r="G254" s="18"/>
      <c r="H254" s="18"/>
      <c r="I254" s="18"/>
      <c r="J254" s="19"/>
      <c r="K254" s="19"/>
      <c r="L254" s="19"/>
      <c r="M254" s="18"/>
      <c r="N254" s="18"/>
      <c r="O254" s="18"/>
      <c r="P254" s="18"/>
      <c r="Q254" s="18"/>
      <c r="R254" s="17" t="str">
        <f t="shared" si="1"/>
        <v/>
      </c>
      <c r="S254" s="26" t="str">
        <f t="shared" ref="S254:W254" si="312">IF($A254&gt;0,HLOOKUP($D254,$S$3:$W$5,3,FALSE)*(1-$R254)*E254,"")</f>
        <v/>
      </c>
      <c r="T254" s="16" t="str">
        <f t="shared" si="312"/>
        <v/>
      </c>
      <c r="U254" s="16" t="str">
        <f t="shared" si="312"/>
        <v/>
      </c>
      <c r="V254" s="16" t="str">
        <f t="shared" si="312"/>
        <v/>
      </c>
      <c r="W254" s="16" t="str">
        <f t="shared" si="312"/>
        <v/>
      </c>
    </row>
    <row r="255" spans="1:23" ht="12.75">
      <c r="A255" s="18"/>
      <c r="B255" s="19"/>
      <c r="C255" s="19"/>
      <c r="D255" s="18"/>
      <c r="E255" s="18"/>
      <c r="F255" s="18"/>
      <c r="G255" s="18"/>
      <c r="H255" s="18"/>
      <c r="I255" s="18"/>
      <c r="J255" s="19"/>
      <c r="K255" s="19"/>
      <c r="L255" s="19"/>
      <c r="M255" s="18"/>
      <c r="N255" s="18"/>
      <c r="O255" s="18"/>
      <c r="P255" s="18"/>
      <c r="Q255" s="18"/>
      <c r="R255" s="17" t="str">
        <f t="shared" si="1"/>
        <v/>
      </c>
      <c r="S255" s="26" t="str">
        <f t="shared" ref="S255:W255" si="313">IF($A255&gt;0,HLOOKUP($D255,$S$3:$W$5,3,FALSE)*(1-$R255)*E255,"")</f>
        <v/>
      </c>
      <c r="T255" s="16" t="str">
        <f t="shared" si="313"/>
        <v/>
      </c>
      <c r="U255" s="16" t="str">
        <f t="shared" si="313"/>
        <v/>
      </c>
      <c r="V255" s="16" t="str">
        <f t="shared" si="313"/>
        <v/>
      </c>
      <c r="W255" s="16" t="str">
        <f t="shared" si="313"/>
        <v/>
      </c>
    </row>
    <row r="256" spans="1:23" ht="12.75">
      <c r="A256" s="18"/>
      <c r="B256" s="19"/>
      <c r="C256" s="19"/>
      <c r="D256" s="18"/>
      <c r="E256" s="18"/>
      <c r="F256" s="18"/>
      <c r="G256" s="18"/>
      <c r="H256" s="18"/>
      <c r="I256" s="18"/>
      <c r="J256" s="19"/>
      <c r="K256" s="19"/>
      <c r="L256" s="19"/>
      <c r="M256" s="18"/>
      <c r="N256" s="18"/>
      <c r="O256" s="18"/>
      <c r="P256" s="18"/>
      <c r="Q256" s="18"/>
      <c r="R256" s="17" t="str">
        <f t="shared" si="1"/>
        <v/>
      </c>
      <c r="S256" s="26" t="str">
        <f t="shared" ref="S256:W256" si="314">IF($A256&gt;0,HLOOKUP($D256,$S$3:$W$5,3,FALSE)*(1-$R256)*E256,"")</f>
        <v/>
      </c>
      <c r="T256" s="16" t="str">
        <f t="shared" si="314"/>
        <v/>
      </c>
      <c r="U256" s="16" t="str">
        <f t="shared" si="314"/>
        <v/>
      </c>
      <c r="V256" s="16" t="str">
        <f t="shared" si="314"/>
        <v/>
      </c>
      <c r="W256" s="16" t="str">
        <f t="shared" si="314"/>
        <v/>
      </c>
    </row>
    <row r="257" spans="1:23" ht="12.75">
      <c r="A257" s="18"/>
      <c r="B257" s="19"/>
      <c r="C257" s="19"/>
      <c r="D257" s="18"/>
      <c r="E257" s="18"/>
      <c r="F257" s="18"/>
      <c r="G257" s="18"/>
      <c r="H257" s="18"/>
      <c r="I257" s="18"/>
      <c r="J257" s="19"/>
      <c r="K257" s="19"/>
      <c r="L257" s="19"/>
      <c r="M257" s="18"/>
      <c r="N257" s="18"/>
      <c r="O257" s="18"/>
      <c r="P257" s="18"/>
      <c r="Q257" s="18"/>
      <c r="R257" s="17" t="str">
        <f t="shared" si="1"/>
        <v/>
      </c>
      <c r="S257" s="26" t="str">
        <f t="shared" ref="S257:W257" si="315">IF($A257&gt;0,HLOOKUP($D257,$S$3:$W$5,3,FALSE)*(1-$R257)*E257,"")</f>
        <v/>
      </c>
      <c r="T257" s="16" t="str">
        <f t="shared" si="315"/>
        <v/>
      </c>
      <c r="U257" s="16" t="str">
        <f t="shared" si="315"/>
        <v/>
      </c>
      <c r="V257" s="16" t="str">
        <f t="shared" si="315"/>
        <v/>
      </c>
      <c r="W257" s="16" t="str">
        <f t="shared" si="315"/>
        <v/>
      </c>
    </row>
    <row r="258" spans="1:23" ht="12.75">
      <c r="A258" s="18"/>
      <c r="B258" s="19"/>
      <c r="C258" s="19"/>
      <c r="D258" s="18"/>
      <c r="E258" s="18"/>
      <c r="F258" s="18"/>
      <c r="G258" s="18"/>
      <c r="H258" s="18"/>
      <c r="I258" s="18"/>
      <c r="J258" s="19"/>
      <c r="K258" s="19"/>
      <c r="L258" s="19"/>
      <c r="M258" s="18"/>
      <c r="N258" s="18"/>
      <c r="O258" s="18"/>
      <c r="P258" s="18"/>
      <c r="Q258" s="18"/>
      <c r="R258" s="17" t="str">
        <f t="shared" si="1"/>
        <v/>
      </c>
      <c r="S258" s="26" t="str">
        <f t="shared" ref="S258:W258" si="316">IF($A258&gt;0,HLOOKUP($D258,$S$3:$W$5,3,FALSE)*(1-$R258)*E258,"")</f>
        <v/>
      </c>
      <c r="T258" s="16" t="str">
        <f t="shared" si="316"/>
        <v/>
      </c>
      <c r="U258" s="16" t="str">
        <f t="shared" si="316"/>
        <v/>
      </c>
      <c r="V258" s="16" t="str">
        <f t="shared" si="316"/>
        <v/>
      </c>
      <c r="W258" s="16" t="str">
        <f t="shared" si="316"/>
        <v/>
      </c>
    </row>
    <row r="259" spans="1:23" ht="12.75">
      <c r="A259" s="18"/>
      <c r="B259" s="19"/>
      <c r="C259" s="19"/>
      <c r="D259" s="18"/>
      <c r="E259" s="18"/>
      <c r="F259" s="18"/>
      <c r="G259" s="18"/>
      <c r="H259" s="18"/>
      <c r="I259" s="18"/>
      <c r="J259" s="19"/>
      <c r="K259" s="19"/>
      <c r="L259" s="19"/>
      <c r="M259" s="18"/>
      <c r="N259" s="18"/>
      <c r="O259" s="18"/>
      <c r="P259" s="18"/>
      <c r="Q259" s="18"/>
      <c r="R259" s="17" t="str">
        <f t="shared" si="1"/>
        <v/>
      </c>
      <c r="S259" s="26" t="str">
        <f t="shared" ref="S259:W259" si="317">IF($A259&gt;0,HLOOKUP($D259,$S$3:$W$5,3,FALSE)*(1-$R259)*E259,"")</f>
        <v/>
      </c>
      <c r="T259" s="16" t="str">
        <f t="shared" si="317"/>
        <v/>
      </c>
      <c r="U259" s="16" t="str">
        <f t="shared" si="317"/>
        <v/>
      </c>
      <c r="V259" s="16" t="str">
        <f t="shared" si="317"/>
        <v/>
      </c>
      <c r="W259" s="16" t="str">
        <f t="shared" si="317"/>
        <v/>
      </c>
    </row>
    <row r="260" spans="1:23" ht="12.75">
      <c r="A260" s="18"/>
      <c r="B260" s="19"/>
      <c r="C260" s="19"/>
      <c r="D260" s="18"/>
      <c r="E260" s="18"/>
      <c r="F260" s="18"/>
      <c r="G260" s="18"/>
      <c r="H260" s="18"/>
      <c r="I260" s="18"/>
      <c r="J260" s="19"/>
      <c r="K260" s="19"/>
      <c r="L260" s="19"/>
      <c r="M260" s="18"/>
      <c r="N260" s="18"/>
      <c r="O260" s="18"/>
      <c r="P260" s="18"/>
      <c r="Q260" s="18"/>
      <c r="R260" s="17" t="str">
        <f t="shared" si="1"/>
        <v/>
      </c>
      <c r="S260" s="26" t="str">
        <f t="shared" ref="S260:W260" si="318">IF($A260&gt;0,HLOOKUP($D260,$S$3:$W$5,3,FALSE)*(1-$R260)*E260,"")</f>
        <v/>
      </c>
      <c r="T260" s="16" t="str">
        <f t="shared" si="318"/>
        <v/>
      </c>
      <c r="U260" s="16" t="str">
        <f t="shared" si="318"/>
        <v/>
      </c>
      <c r="V260" s="16" t="str">
        <f t="shared" si="318"/>
        <v/>
      </c>
      <c r="W260" s="16" t="str">
        <f t="shared" si="318"/>
        <v/>
      </c>
    </row>
    <row r="261" spans="1:23" ht="12.75">
      <c r="A261" s="18"/>
      <c r="B261" s="19"/>
      <c r="C261" s="19"/>
      <c r="D261" s="18"/>
      <c r="E261" s="18"/>
      <c r="F261" s="18"/>
      <c r="G261" s="18"/>
      <c r="H261" s="18"/>
      <c r="I261" s="18"/>
      <c r="J261" s="19"/>
      <c r="K261" s="19"/>
      <c r="L261" s="19"/>
      <c r="M261" s="18"/>
      <c r="N261" s="18"/>
      <c r="O261" s="18"/>
      <c r="P261" s="18"/>
      <c r="Q261" s="18"/>
      <c r="R261" s="17" t="str">
        <f t="shared" si="1"/>
        <v/>
      </c>
      <c r="S261" s="26" t="str">
        <f t="shared" ref="S261:W261" si="319">IF($A261&gt;0,HLOOKUP($D261,$S$3:$W$5,3,FALSE)*(1-$R261)*E261,"")</f>
        <v/>
      </c>
      <c r="T261" s="16" t="str">
        <f t="shared" si="319"/>
        <v/>
      </c>
      <c r="U261" s="16" t="str">
        <f t="shared" si="319"/>
        <v/>
      </c>
      <c r="V261" s="16" t="str">
        <f t="shared" si="319"/>
        <v/>
      </c>
      <c r="W261" s="16" t="str">
        <f t="shared" si="319"/>
        <v/>
      </c>
    </row>
    <row r="262" spans="1:23" ht="12.75">
      <c r="A262" s="18"/>
      <c r="B262" s="19"/>
      <c r="C262" s="19"/>
      <c r="D262" s="18"/>
      <c r="E262" s="18"/>
      <c r="F262" s="18"/>
      <c r="G262" s="18"/>
      <c r="H262" s="18"/>
      <c r="I262" s="18"/>
      <c r="J262" s="19"/>
      <c r="K262" s="19"/>
      <c r="L262" s="19"/>
      <c r="M262" s="18"/>
      <c r="N262" s="18"/>
      <c r="O262" s="18"/>
      <c r="P262" s="18"/>
      <c r="Q262" s="18"/>
      <c r="R262" s="17" t="str">
        <f t="shared" si="1"/>
        <v/>
      </c>
      <c r="S262" s="26" t="str">
        <f t="shared" ref="S262:W262" si="320">IF($A262&gt;0,HLOOKUP($D262,$S$3:$W$5,3,FALSE)*(1-$R262)*E262,"")</f>
        <v/>
      </c>
      <c r="T262" s="16" t="str">
        <f t="shared" si="320"/>
        <v/>
      </c>
      <c r="U262" s="16" t="str">
        <f t="shared" si="320"/>
        <v/>
      </c>
      <c r="V262" s="16" t="str">
        <f t="shared" si="320"/>
        <v/>
      </c>
      <c r="W262" s="16" t="str">
        <f t="shared" si="320"/>
        <v/>
      </c>
    </row>
    <row r="263" spans="1:23" ht="12.75">
      <c r="A263" s="18"/>
      <c r="B263" s="19"/>
      <c r="C263" s="19"/>
      <c r="D263" s="18"/>
      <c r="E263" s="18"/>
      <c r="F263" s="18"/>
      <c r="G263" s="18"/>
      <c r="H263" s="18"/>
      <c r="I263" s="18"/>
      <c r="J263" s="19"/>
      <c r="K263" s="19"/>
      <c r="L263" s="19"/>
      <c r="M263" s="18"/>
      <c r="N263" s="18"/>
      <c r="O263" s="18"/>
      <c r="P263" s="18"/>
      <c r="Q263" s="18"/>
      <c r="R263" s="17" t="str">
        <f t="shared" si="1"/>
        <v/>
      </c>
      <c r="S263" s="26" t="str">
        <f t="shared" ref="S263:W263" si="321">IF($A263&gt;0,HLOOKUP($D263,$S$3:$W$5,3,FALSE)*(1-$R263)*E263,"")</f>
        <v/>
      </c>
      <c r="T263" s="16" t="str">
        <f t="shared" si="321"/>
        <v/>
      </c>
      <c r="U263" s="16" t="str">
        <f t="shared" si="321"/>
        <v/>
      </c>
      <c r="V263" s="16" t="str">
        <f t="shared" si="321"/>
        <v/>
      </c>
      <c r="W263" s="16" t="str">
        <f t="shared" si="321"/>
        <v/>
      </c>
    </row>
    <row r="264" spans="1:23" ht="12.75">
      <c r="A264" s="18"/>
      <c r="B264" s="19"/>
      <c r="C264" s="19"/>
      <c r="D264" s="18"/>
      <c r="E264" s="18"/>
      <c r="F264" s="18"/>
      <c r="G264" s="18"/>
      <c r="H264" s="18"/>
      <c r="I264" s="18"/>
      <c r="J264" s="19"/>
      <c r="K264" s="19"/>
      <c r="L264" s="19"/>
      <c r="M264" s="18"/>
      <c r="N264" s="18"/>
      <c r="O264" s="18"/>
      <c r="P264" s="18"/>
      <c r="Q264" s="18"/>
      <c r="R264" s="17" t="str">
        <f t="shared" si="1"/>
        <v/>
      </c>
      <c r="S264" s="26" t="str">
        <f t="shared" ref="S264:W264" si="322">IF($A264&gt;0,HLOOKUP($D264,$S$3:$W$5,3,FALSE)*(1-$R264)*E264,"")</f>
        <v/>
      </c>
      <c r="T264" s="16" t="str">
        <f t="shared" si="322"/>
        <v/>
      </c>
      <c r="U264" s="16" t="str">
        <f t="shared" si="322"/>
        <v/>
      </c>
      <c r="V264" s="16" t="str">
        <f t="shared" si="322"/>
        <v/>
      </c>
      <c r="W264" s="16" t="str">
        <f t="shared" si="322"/>
        <v/>
      </c>
    </row>
    <row r="265" spans="1:23" ht="12.75">
      <c r="A265" s="18"/>
      <c r="B265" s="19"/>
      <c r="C265" s="19"/>
      <c r="D265" s="18"/>
      <c r="E265" s="18"/>
      <c r="F265" s="18"/>
      <c r="G265" s="18"/>
      <c r="H265" s="18"/>
      <c r="I265" s="18"/>
      <c r="J265" s="19"/>
      <c r="K265" s="19"/>
      <c r="L265" s="19"/>
      <c r="M265" s="18"/>
      <c r="N265" s="18"/>
      <c r="O265" s="18"/>
      <c r="P265" s="18"/>
      <c r="Q265" s="18"/>
      <c r="R265" s="17" t="str">
        <f t="shared" si="1"/>
        <v/>
      </c>
      <c r="S265" s="26" t="str">
        <f t="shared" ref="S265:W265" si="323">IF($A265&gt;0,HLOOKUP($D265,$S$3:$W$5,3,FALSE)*(1-$R265)*E265,"")</f>
        <v/>
      </c>
      <c r="T265" s="16" t="str">
        <f t="shared" si="323"/>
        <v/>
      </c>
      <c r="U265" s="16" t="str">
        <f t="shared" si="323"/>
        <v/>
      </c>
      <c r="V265" s="16" t="str">
        <f t="shared" si="323"/>
        <v/>
      </c>
      <c r="W265" s="16" t="str">
        <f t="shared" si="323"/>
        <v/>
      </c>
    </row>
    <row r="266" spans="1:23" ht="12.75">
      <c r="A266" s="18"/>
      <c r="B266" s="19"/>
      <c r="C266" s="19"/>
      <c r="D266" s="18"/>
      <c r="E266" s="18"/>
      <c r="F266" s="18"/>
      <c r="G266" s="18"/>
      <c r="H266" s="18"/>
      <c r="I266" s="18"/>
      <c r="J266" s="19"/>
      <c r="K266" s="19"/>
      <c r="L266" s="19"/>
      <c r="M266" s="18"/>
      <c r="N266" s="18"/>
      <c r="O266" s="18"/>
      <c r="P266" s="18"/>
      <c r="Q266" s="18"/>
      <c r="R266" s="17" t="str">
        <f t="shared" si="1"/>
        <v/>
      </c>
      <c r="S266" s="26" t="str">
        <f t="shared" ref="S266:W266" si="324">IF($A266&gt;0,HLOOKUP($D266,$S$3:$W$5,3,FALSE)*(1-$R266)*E266,"")</f>
        <v/>
      </c>
      <c r="T266" s="16" t="str">
        <f t="shared" si="324"/>
        <v/>
      </c>
      <c r="U266" s="16" t="str">
        <f t="shared" si="324"/>
        <v/>
      </c>
      <c r="V266" s="16" t="str">
        <f t="shared" si="324"/>
        <v/>
      </c>
      <c r="W266" s="16" t="str">
        <f t="shared" si="324"/>
        <v/>
      </c>
    </row>
    <row r="267" spans="1:23" ht="12.75">
      <c r="A267" s="18"/>
      <c r="B267" s="19"/>
      <c r="C267" s="19"/>
      <c r="D267" s="18"/>
      <c r="E267" s="18"/>
      <c r="F267" s="18"/>
      <c r="G267" s="18"/>
      <c r="H267" s="18"/>
      <c r="I267" s="18"/>
      <c r="J267" s="19"/>
      <c r="K267" s="19"/>
      <c r="L267" s="19"/>
      <c r="M267" s="18"/>
      <c r="N267" s="18"/>
      <c r="O267" s="18"/>
      <c r="P267" s="18"/>
      <c r="Q267" s="18"/>
      <c r="R267" s="17" t="str">
        <f t="shared" si="1"/>
        <v/>
      </c>
      <c r="S267" s="26" t="str">
        <f t="shared" ref="S267:W267" si="325">IF($A267&gt;0,HLOOKUP($D267,$S$3:$W$5,3,FALSE)*(1-$R267)*E267,"")</f>
        <v/>
      </c>
      <c r="T267" s="16" t="str">
        <f t="shared" si="325"/>
        <v/>
      </c>
      <c r="U267" s="16" t="str">
        <f t="shared" si="325"/>
        <v/>
      </c>
      <c r="V267" s="16" t="str">
        <f t="shared" si="325"/>
        <v/>
      </c>
      <c r="W267" s="16" t="str">
        <f t="shared" si="325"/>
        <v/>
      </c>
    </row>
    <row r="268" spans="1:23" ht="12.75">
      <c r="A268" s="18"/>
      <c r="B268" s="19"/>
      <c r="C268" s="19"/>
      <c r="D268" s="18"/>
      <c r="E268" s="18"/>
      <c r="F268" s="18"/>
      <c r="G268" s="18"/>
      <c r="H268" s="18"/>
      <c r="I268" s="18"/>
      <c r="J268" s="19"/>
      <c r="K268" s="19"/>
      <c r="L268" s="19"/>
      <c r="M268" s="18"/>
      <c r="N268" s="18"/>
      <c r="O268" s="18"/>
      <c r="P268" s="18"/>
      <c r="Q268" s="18"/>
      <c r="R268" s="17" t="str">
        <f t="shared" si="1"/>
        <v/>
      </c>
      <c r="S268" s="26" t="str">
        <f t="shared" ref="S268:W268" si="326">IF($A268&gt;0,HLOOKUP($D268,$S$3:$W$5,3,FALSE)*(1-$R268)*E268,"")</f>
        <v/>
      </c>
      <c r="T268" s="16" t="str">
        <f t="shared" si="326"/>
        <v/>
      </c>
      <c r="U268" s="16" t="str">
        <f t="shared" si="326"/>
        <v/>
      </c>
      <c r="V268" s="16" t="str">
        <f t="shared" si="326"/>
        <v/>
      </c>
      <c r="W268" s="16" t="str">
        <f t="shared" si="326"/>
        <v/>
      </c>
    </row>
    <row r="269" spans="1:23" ht="12.75">
      <c r="A269" s="18"/>
      <c r="B269" s="19"/>
      <c r="C269" s="19"/>
      <c r="D269" s="18"/>
      <c r="E269" s="18"/>
      <c r="F269" s="18"/>
      <c r="G269" s="18"/>
      <c r="H269" s="18"/>
      <c r="I269" s="18"/>
      <c r="J269" s="19"/>
      <c r="K269" s="19"/>
      <c r="L269" s="19"/>
      <c r="M269" s="18"/>
      <c r="N269" s="18"/>
      <c r="O269" s="18"/>
      <c r="P269" s="18"/>
      <c r="Q269" s="18"/>
      <c r="R269" s="17" t="str">
        <f t="shared" si="1"/>
        <v/>
      </c>
      <c r="S269" s="26" t="str">
        <f t="shared" ref="S269:W269" si="327">IF($A269&gt;0,HLOOKUP($D269,$S$3:$W$5,3,FALSE)*(1-$R269)*E269,"")</f>
        <v/>
      </c>
      <c r="T269" s="16" t="str">
        <f t="shared" si="327"/>
        <v/>
      </c>
      <c r="U269" s="16" t="str">
        <f t="shared" si="327"/>
        <v/>
      </c>
      <c r="V269" s="16" t="str">
        <f t="shared" si="327"/>
        <v/>
      </c>
      <c r="W269" s="16" t="str">
        <f t="shared" si="327"/>
        <v/>
      </c>
    </row>
    <row r="270" spans="1:23" ht="12.75">
      <c r="A270" s="18"/>
      <c r="B270" s="19"/>
      <c r="C270" s="19"/>
      <c r="D270" s="18"/>
      <c r="E270" s="18"/>
      <c r="F270" s="18"/>
      <c r="G270" s="18"/>
      <c r="H270" s="18"/>
      <c r="I270" s="18"/>
      <c r="J270" s="19"/>
      <c r="K270" s="19"/>
      <c r="L270" s="19"/>
      <c r="M270" s="18"/>
      <c r="N270" s="18"/>
      <c r="O270" s="18"/>
      <c r="P270" s="18"/>
      <c r="Q270" s="18"/>
      <c r="R270" s="17" t="str">
        <f t="shared" si="1"/>
        <v/>
      </c>
      <c r="S270" s="26" t="str">
        <f t="shared" ref="S270:W270" si="328">IF($A270&gt;0,HLOOKUP($D270,$S$3:$W$5,3,FALSE)*(1-$R270)*E270,"")</f>
        <v/>
      </c>
      <c r="T270" s="16" t="str">
        <f t="shared" si="328"/>
        <v/>
      </c>
      <c r="U270" s="16" t="str">
        <f t="shared" si="328"/>
        <v/>
      </c>
      <c r="V270" s="16" t="str">
        <f t="shared" si="328"/>
        <v/>
      </c>
      <c r="W270" s="16" t="str">
        <f t="shared" si="328"/>
        <v/>
      </c>
    </row>
    <row r="271" spans="1:23" ht="12.75">
      <c r="A271" s="18"/>
      <c r="B271" s="19"/>
      <c r="C271" s="19"/>
      <c r="D271" s="18"/>
      <c r="E271" s="18"/>
      <c r="F271" s="18"/>
      <c r="G271" s="18"/>
      <c r="H271" s="18"/>
      <c r="I271" s="18"/>
      <c r="J271" s="19"/>
      <c r="K271" s="19"/>
      <c r="L271" s="19"/>
      <c r="M271" s="18"/>
      <c r="N271" s="18"/>
      <c r="O271" s="18"/>
      <c r="P271" s="18"/>
      <c r="Q271" s="18"/>
      <c r="R271" s="17" t="str">
        <f t="shared" si="1"/>
        <v/>
      </c>
      <c r="S271" s="26" t="str">
        <f t="shared" ref="S271:W271" si="329">IF($A271&gt;0,HLOOKUP($D271,$S$3:$W$5,3,FALSE)*(1-$R271)*E271,"")</f>
        <v/>
      </c>
      <c r="T271" s="16" t="str">
        <f t="shared" si="329"/>
        <v/>
      </c>
      <c r="U271" s="16" t="str">
        <f t="shared" si="329"/>
        <v/>
      </c>
      <c r="V271" s="16" t="str">
        <f t="shared" si="329"/>
        <v/>
      </c>
      <c r="W271" s="16" t="str">
        <f t="shared" si="329"/>
        <v/>
      </c>
    </row>
    <row r="272" spans="1:23" ht="12.75">
      <c r="B272" s="20"/>
      <c r="C272" s="20"/>
      <c r="R272" s="17" t="str">
        <f t="shared" si="1"/>
        <v/>
      </c>
      <c r="S272" s="26" t="str">
        <f t="shared" ref="S272:W272" si="330">IF($A272&gt;0,HLOOKUP($D272,$S$3:$W$5,3,FALSE)*(1-$R272)*E272,"")</f>
        <v/>
      </c>
      <c r="T272" s="16" t="str">
        <f t="shared" si="330"/>
        <v/>
      </c>
      <c r="U272" s="16" t="str">
        <f t="shared" si="330"/>
        <v/>
      </c>
      <c r="V272" s="16" t="str">
        <f t="shared" si="330"/>
        <v/>
      </c>
      <c r="W272" s="16" t="str">
        <f t="shared" si="330"/>
        <v/>
      </c>
    </row>
    <row r="273" spans="2:23" ht="12.75">
      <c r="B273" s="20"/>
      <c r="C273" s="20"/>
      <c r="R273" s="17" t="str">
        <f t="shared" si="1"/>
        <v/>
      </c>
      <c r="S273" s="26" t="str">
        <f t="shared" ref="S273:W273" si="331">IF($A273&gt;0,HLOOKUP($D273,$S$3:$W$5,3,FALSE)*(1-$R273)*E273,"")</f>
        <v/>
      </c>
      <c r="T273" s="16" t="str">
        <f t="shared" si="331"/>
        <v/>
      </c>
      <c r="U273" s="16" t="str">
        <f t="shared" si="331"/>
        <v/>
      </c>
      <c r="V273" s="16" t="str">
        <f t="shared" si="331"/>
        <v/>
      </c>
      <c r="W273" s="16" t="str">
        <f t="shared" si="331"/>
        <v/>
      </c>
    </row>
    <row r="274" spans="2:23" ht="12.75">
      <c r="B274" s="20"/>
      <c r="C274" s="20"/>
      <c r="R274" s="17" t="str">
        <f t="shared" si="1"/>
        <v/>
      </c>
      <c r="S274" s="26" t="str">
        <f t="shared" ref="S274:W274" si="332">IF($A274&gt;0,HLOOKUP($D274,$S$3:$W$5,3,FALSE)*(1-$R274)*E274,"")</f>
        <v/>
      </c>
      <c r="T274" s="16" t="str">
        <f t="shared" si="332"/>
        <v/>
      </c>
      <c r="U274" s="16" t="str">
        <f t="shared" si="332"/>
        <v/>
      </c>
      <c r="V274" s="16" t="str">
        <f t="shared" si="332"/>
        <v/>
      </c>
      <c r="W274" s="16" t="str">
        <f t="shared" si="332"/>
        <v/>
      </c>
    </row>
    <row r="275" spans="2:23" ht="12.75">
      <c r="B275" s="20"/>
      <c r="C275" s="20"/>
      <c r="R275" s="17" t="str">
        <f t="shared" si="1"/>
        <v/>
      </c>
      <c r="S275" s="26" t="str">
        <f t="shared" ref="S275:W275" si="333">IF($A275&gt;0,HLOOKUP($D275,$S$3:$W$5,3,FALSE)*(1-$R275)*E275,"")</f>
        <v/>
      </c>
      <c r="T275" s="16" t="str">
        <f t="shared" si="333"/>
        <v/>
      </c>
      <c r="U275" s="16" t="str">
        <f t="shared" si="333"/>
        <v/>
      </c>
      <c r="V275" s="16" t="str">
        <f t="shared" si="333"/>
        <v/>
      </c>
      <c r="W275" s="16" t="str">
        <f t="shared" si="333"/>
        <v/>
      </c>
    </row>
    <row r="276" spans="2:23" ht="12.75">
      <c r="B276" s="20"/>
      <c r="C276" s="20"/>
      <c r="R276" s="17" t="str">
        <f t="shared" si="1"/>
        <v/>
      </c>
      <c r="S276" s="26" t="str">
        <f t="shared" ref="S276:W276" si="334">IF($A276&gt;0,HLOOKUP($D276,$S$3:$W$5,3,FALSE)*(1-$R276)*E276,"")</f>
        <v/>
      </c>
      <c r="T276" s="16" t="str">
        <f t="shared" si="334"/>
        <v/>
      </c>
      <c r="U276" s="16" t="str">
        <f t="shared" si="334"/>
        <v/>
      </c>
      <c r="V276" s="16" t="str">
        <f t="shared" si="334"/>
        <v/>
      </c>
      <c r="W276" s="16" t="str">
        <f t="shared" si="334"/>
        <v/>
      </c>
    </row>
    <row r="277" spans="2:23" ht="12.75">
      <c r="B277" s="20"/>
      <c r="C277" s="20"/>
      <c r="R277" s="17" t="str">
        <f t="shared" si="1"/>
        <v/>
      </c>
      <c r="S277" s="26" t="str">
        <f t="shared" ref="S277:W277" si="335">IF($A277&gt;0,HLOOKUP($D277,$S$3:$W$5,3,FALSE)*(1-$R277)*E277,"")</f>
        <v/>
      </c>
      <c r="T277" s="16" t="str">
        <f t="shared" si="335"/>
        <v/>
      </c>
      <c r="U277" s="16" t="str">
        <f t="shared" si="335"/>
        <v/>
      </c>
      <c r="V277" s="16" t="str">
        <f t="shared" si="335"/>
        <v/>
      </c>
      <c r="W277" s="16" t="str">
        <f t="shared" si="335"/>
        <v/>
      </c>
    </row>
    <row r="278" spans="2:23" ht="12.75">
      <c r="B278" s="20"/>
      <c r="C278" s="20"/>
      <c r="R278" s="17" t="str">
        <f t="shared" si="1"/>
        <v/>
      </c>
      <c r="S278" s="26" t="str">
        <f t="shared" ref="S278:W278" si="336">IF($A278&gt;0,HLOOKUP($D278,$S$3:$W$5,3,FALSE)*(1-$R278)*E278,"")</f>
        <v/>
      </c>
      <c r="T278" s="16" t="str">
        <f t="shared" si="336"/>
        <v/>
      </c>
      <c r="U278" s="16" t="str">
        <f t="shared" si="336"/>
        <v/>
      </c>
      <c r="V278" s="16" t="str">
        <f t="shared" si="336"/>
        <v/>
      </c>
      <c r="W278" s="16" t="str">
        <f t="shared" si="336"/>
        <v/>
      </c>
    </row>
    <row r="279" spans="2:23" ht="12.75">
      <c r="B279" s="20"/>
      <c r="C279" s="20"/>
      <c r="R279" s="17" t="str">
        <f t="shared" si="1"/>
        <v/>
      </c>
      <c r="S279" s="26" t="str">
        <f t="shared" ref="S279:W279" si="337">IF($A279&gt;0,HLOOKUP($D279,$S$3:$W$5,3,FALSE)*(1-$R279)*E279,"")</f>
        <v/>
      </c>
      <c r="T279" s="16" t="str">
        <f t="shared" si="337"/>
        <v/>
      </c>
      <c r="U279" s="16" t="str">
        <f t="shared" si="337"/>
        <v/>
      </c>
      <c r="V279" s="16" t="str">
        <f t="shared" si="337"/>
        <v/>
      </c>
      <c r="W279" s="16" t="str">
        <f t="shared" si="337"/>
        <v/>
      </c>
    </row>
    <row r="280" spans="2:23" ht="12.75">
      <c r="B280" s="20"/>
      <c r="C280" s="20"/>
      <c r="R280" s="17" t="str">
        <f t="shared" si="1"/>
        <v/>
      </c>
      <c r="S280" s="26" t="str">
        <f t="shared" ref="S280:W280" si="338">IF($A280&gt;0,HLOOKUP($D280,$S$3:$W$5,3,FALSE)*(1-$R280)*E280,"")</f>
        <v/>
      </c>
      <c r="T280" s="16" t="str">
        <f t="shared" si="338"/>
        <v/>
      </c>
      <c r="U280" s="16" t="str">
        <f t="shared" si="338"/>
        <v/>
      </c>
      <c r="V280" s="16" t="str">
        <f t="shared" si="338"/>
        <v/>
      </c>
      <c r="W280" s="16" t="str">
        <f t="shared" si="338"/>
        <v/>
      </c>
    </row>
    <row r="281" spans="2:23" ht="12.75">
      <c r="B281" s="20"/>
      <c r="C281" s="20"/>
      <c r="R281" s="17" t="str">
        <f t="shared" si="1"/>
        <v/>
      </c>
      <c r="S281" s="26" t="str">
        <f t="shared" ref="S281:W281" si="339">IF($A281&gt;0,HLOOKUP($D281,$S$3:$W$5,3,FALSE)*(1-$R281)*E281,"")</f>
        <v/>
      </c>
      <c r="T281" s="16" t="str">
        <f t="shared" si="339"/>
        <v/>
      </c>
      <c r="U281" s="16" t="str">
        <f t="shared" si="339"/>
        <v/>
      </c>
      <c r="V281" s="16" t="str">
        <f t="shared" si="339"/>
        <v/>
      </c>
      <c r="W281" s="16" t="str">
        <f t="shared" si="339"/>
        <v/>
      </c>
    </row>
    <row r="282" spans="2:23" ht="12.75">
      <c r="B282" s="20"/>
      <c r="C282" s="20"/>
      <c r="R282" s="17" t="str">
        <f t="shared" si="1"/>
        <v/>
      </c>
      <c r="S282" s="26" t="str">
        <f t="shared" ref="S282:W282" si="340">IF($A282&gt;0,HLOOKUP($D282,$S$3:$W$5,3,FALSE)*(1-$R282)*E282,"")</f>
        <v/>
      </c>
      <c r="T282" s="16" t="str">
        <f t="shared" si="340"/>
        <v/>
      </c>
      <c r="U282" s="16" t="str">
        <f t="shared" si="340"/>
        <v/>
      </c>
      <c r="V282" s="16" t="str">
        <f t="shared" si="340"/>
        <v/>
      </c>
      <c r="W282" s="16" t="str">
        <f t="shared" si="340"/>
        <v/>
      </c>
    </row>
    <row r="283" spans="2:23" ht="12.75">
      <c r="B283" s="20"/>
      <c r="C283" s="20"/>
      <c r="R283" s="17" t="str">
        <f t="shared" si="1"/>
        <v/>
      </c>
      <c r="S283" s="26" t="str">
        <f t="shared" ref="S283:W283" si="341">IF($A283&gt;0,HLOOKUP($D283,$S$3:$W$5,3,FALSE)*(1-$R283)*E283,"")</f>
        <v/>
      </c>
      <c r="T283" s="16" t="str">
        <f t="shared" si="341"/>
        <v/>
      </c>
      <c r="U283" s="16" t="str">
        <f t="shared" si="341"/>
        <v/>
      </c>
      <c r="V283" s="16" t="str">
        <f t="shared" si="341"/>
        <v/>
      </c>
      <c r="W283" s="16" t="str">
        <f t="shared" si="341"/>
        <v/>
      </c>
    </row>
    <row r="284" spans="2:23" ht="12.75">
      <c r="B284" s="20"/>
      <c r="C284" s="20"/>
      <c r="R284" s="17" t="str">
        <f t="shared" si="1"/>
        <v/>
      </c>
      <c r="S284" s="26" t="str">
        <f t="shared" ref="S284:W284" si="342">IF($A284&gt;0,HLOOKUP($D284,$S$3:$W$5,3,FALSE)*(1-$R284)*E284,"")</f>
        <v/>
      </c>
      <c r="T284" s="16" t="str">
        <f t="shared" si="342"/>
        <v/>
      </c>
      <c r="U284" s="16" t="str">
        <f t="shared" si="342"/>
        <v/>
      </c>
      <c r="V284" s="16" t="str">
        <f t="shared" si="342"/>
        <v/>
      </c>
      <c r="W284" s="16" t="str">
        <f t="shared" si="342"/>
        <v/>
      </c>
    </row>
    <row r="285" spans="2:23" ht="12.75">
      <c r="B285" s="20"/>
      <c r="C285" s="20"/>
      <c r="R285" s="17" t="str">
        <f t="shared" si="1"/>
        <v/>
      </c>
      <c r="S285" s="26" t="str">
        <f t="shared" ref="S285:W285" si="343">IF($A285&gt;0,HLOOKUP($D285,$S$3:$W$5,3,FALSE)*(1-$R285)*E285,"")</f>
        <v/>
      </c>
      <c r="T285" s="16" t="str">
        <f t="shared" si="343"/>
        <v/>
      </c>
      <c r="U285" s="16" t="str">
        <f t="shared" si="343"/>
        <v/>
      </c>
      <c r="V285" s="16" t="str">
        <f t="shared" si="343"/>
        <v/>
      </c>
      <c r="W285" s="16" t="str">
        <f t="shared" si="343"/>
        <v/>
      </c>
    </row>
    <row r="286" spans="2:23" ht="12.75">
      <c r="B286" s="20"/>
      <c r="C286" s="20"/>
      <c r="R286" s="17" t="str">
        <f t="shared" si="1"/>
        <v/>
      </c>
      <c r="S286" s="26" t="str">
        <f t="shared" ref="S286:W286" si="344">IF($A286&gt;0,HLOOKUP($D286,$S$3:$W$5,3,FALSE)*(1-$R286)*E286,"")</f>
        <v/>
      </c>
      <c r="T286" s="16" t="str">
        <f t="shared" si="344"/>
        <v/>
      </c>
      <c r="U286" s="16" t="str">
        <f t="shared" si="344"/>
        <v/>
      </c>
      <c r="V286" s="16" t="str">
        <f t="shared" si="344"/>
        <v/>
      </c>
      <c r="W286" s="16" t="str">
        <f t="shared" si="344"/>
        <v/>
      </c>
    </row>
    <row r="287" spans="2:23" ht="12.75">
      <c r="B287" s="20"/>
      <c r="C287" s="20"/>
      <c r="R287" s="17" t="str">
        <f t="shared" si="1"/>
        <v/>
      </c>
      <c r="S287" s="26" t="str">
        <f t="shared" ref="S287:W287" si="345">IF($A287&gt;0,HLOOKUP($D287,$S$3:$W$5,3,FALSE)*(1-$R287)*E287,"")</f>
        <v/>
      </c>
      <c r="T287" s="16" t="str">
        <f t="shared" si="345"/>
        <v/>
      </c>
      <c r="U287" s="16" t="str">
        <f t="shared" si="345"/>
        <v/>
      </c>
      <c r="V287" s="16" t="str">
        <f t="shared" si="345"/>
        <v/>
      </c>
      <c r="W287" s="16" t="str">
        <f t="shared" si="345"/>
        <v/>
      </c>
    </row>
    <row r="288" spans="2:23" ht="12.75">
      <c r="B288" s="20"/>
      <c r="C288" s="20"/>
      <c r="R288" s="17" t="str">
        <f t="shared" si="1"/>
        <v/>
      </c>
      <c r="S288" s="26" t="str">
        <f t="shared" ref="S288:W288" si="346">IF($A288&gt;0,HLOOKUP($D288,$S$3:$W$5,3,FALSE)*(1-$R288)*E288,"")</f>
        <v/>
      </c>
      <c r="T288" s="16" t="str">
        <f t="shared" si="346"/>
        <v/>
      </c>
      <c r="U288" s="16" t="str">
        <f t="shared" si="346"/>
        <v/>
      </c>
      <c r="V288" s="16" t="str">
        <f t="shared" si="346"/>
        <v/>
      </c>
      <c r="W288" s="16" t="str">
        <f t="shared" si="346"/>
        <v/>
      </c>
    </row>
    <row r="289" spans="2:23" ht="12.75">
      <c r="B289" s="20"/>
      <c r="C289" s="20"/>
      <c r="R289" s="17" t="str">
        <f t="shared" si="1"/>
        <v/>
      </c>
      <c r="S289" s="26" t="str">
        <f t="shared" ref="S289:W289" si="347">IF($A289&gt;0,HLOOKUP($D289,$S$3:$W$5,3,FALSE)*(1-$R289)*E289,"")</f>
        <v/>
      </c>
      <c r="T289" s="16" t="str">
        <f t="shared" si="347"/>
        <v/>
      </c>
      <c r="U289" s="16" t="str">
        <f t="shared" si="347"/>
        <v/>
      </c>
      <c r="V289" s="16" t="str">
        <f t="shared" si="347"/>
        <v/>
      </c>
      <c r="W289" s="16" t="str">
        <f t="shared" si="347"/>
        <v/>
      </c>
    </row>
    <row r="290" spans="2:23" ht="12.75">
      <c r="B290" s="20"/>
      <c r="C290" s="20"/>
      <c r="R290" s="17" t="str">
        <f t="shared" si="1"/>
        <v/>
      </c>
      <c r="S290" s="26" t="str">
        <f t="shared" ref="S290:W290" si="348">IF($A290&gt;0,HLOOKUP($D290,$S$3:$W$5,3,FALSE)*(1-$R290)*E290,"")</f>
        <v/>
      </c>
      <c r="T290" s="16" t="str">
        <f t="shared" si="348"/>
        <v/>
      </c>
      <c r="U290" s="16" t="str">
        <f t="shared" si="348"/>
        <v/>
      </c>
      <c r="V290" s="16" t="str">
        <f t="shared" si="348"/>
        <v/>
      </c>
      <c r="W290" s="16" t="str">
        <f t="shared" si="348"/>
        <v/>
      </c>
    </row>
    <row r="291" spans="2:23" ht="12.75">
      <c r="B291" s="20"/>
      <c r="C291" s="20"/>
      <c r="R291" s="17" t="str">
        <f t="shared" si="1"/>
        <v/>
      </c>
      <c r="S291" s="26" t="str">
        <f t="shared" ref="S291:W291" si="349">IF($A291&gt;0,HLOOKUP($D291,$S$3:$W$5,3,FALSE)*(1-$R291)*E291,"")</f>
        <v/>
      </c>
      <c r="T291" s="16" t="str">
        <f t="shared" si="349"/>
        <v/>
      </c>
      <c r="U291" s="16" t="str">
        <f t="shared" si="349"/>
        <v/>
      </c>
      <c r="V291" s="16" t="str">
        <f t="shared" si="349"/>
        <v/>
      </c>
      <c r="W291" s="16" t="str">
        <f t="shared" si="349"/>
        <v/>
      </c>
    </row>
    <row r="292" spans="2:23" ht="12.75">
      <c r="B292" s="20"/>
      <c r="C292" s="20"/>
      <c r="R292" s="17" t="str">
        <f t="shared" si="1"/>
        <v/>
      </c>
      <c r="S292" s="26" t="str">
        <f t="shared" ref="S292:W292" si="350">IF($A292&gt;0,HLOOKUP($D292,$S$3:$W$5,3,FALSE)*(1-$R292)*E292,"")</f>
        <v/>
      </c>
      <c r="T292" s="16" t="str">
        <f t="shared" si="350"/>
        <v/>
      </c>
      <c r="U292" s="16" t="str">
        <f t="shared" si="350"/>
        <v/>
      </c>
      <c r="V292" s="16" t="str">
        <f t="shared" si="350"/>
        <v/>
      </c>
      <c r="W292" s="16" t="str">
        <f t="shared" si="350"/>
        <v/>
      </c>
    </row>
    <row r="293" spans="2:23" ht="12.75">
      <c r="B293" s="20"/>
      <c r="C293" s="20"/>
      <c r="R293" s="17" t="str">
        <f t="shared" si="1"/>
        <v/>
      </c>
      <c r="S293" s="26" t="str">
        <f t="shared" ref="S293:W293" si="351">IF($A293&gt;0,HLOOKUP($D293,$S$3:$W$5,3,FALSE)*(1-$R293)*E293,"")</f>
        <v/>
      </c>
      <c r="T293" s="16" t="str">
        <f t="shared" si="351"/>
        <v/>
      </c>
      <c r="U293" s="16" t="str">
        <f t="shared" si="351"/>
        <v/>
      </c>
      <c r="V293" s="16" t="str">
        <f t="shared" si="351"/>
        <v/>
      </c>
      <c r="W293" s="16" t="str">
        <f t="shared" si="351"/>
        <v/>
      </c>
    </row>
    <row r="294" spans="2:23" ht="12.75">
      <c r="B294" s="20"/>
      <c r="C294" s="20"/>
      <c r="R294" s="17" t="str">
        <f t="shared" si="1"/>
        <v/>
      </c>
      <c r="S294" s="26" t="str">
        <f t="shared" ref="S294:W294" si="352">IF($A294&gt;0,HLOOKUP($D294,$S$3:$W$5,3,FALSE)*(1-$R294)*E294,"")</f>
        <v/>
      </c>
      <c r="T294" s="16" t="str">
        <f t="shared" si="352"/>
        <v/>
      </c>
      <c r="U294" s="16" t="str">
        <f t="shared" si="352"/>
        <v/>
      </c>
      <c r="V294" s="16" t="str">
        <f t="shared" si="352"/>
        <v/>
      </c>
      <c r="W294" s="16" t="str">
        <f t="shared" si="352"/>
        <v/>
      </c>
    </row>
    <row r="295" spans="2:23" ht="12.75">
      <c r="B295" s="20"/>
      <c r="C295" s="20"/>
      <c r="R295" s="17" t="str">
        <f t="shared" si="1"/>
        <v/>
      </c>
      <c r="S295" s="26" t="str">
        <f t="shared" ref="S295:W295" si="353">IF($A295&gt;0,HLOOKUP($D295,$S$3:$W$5,3,FALSE)*(1-$R295)*E295,"")</f>
        <v/>
      </c>
      <c r="T295" s="16" t="str">
        <f t="shared" si="353"/>
        <v/>
      </c>
      <c r="U295" s="16" t="str">
        <f t="shared" si="353"/>
        <v/>
      </c>
      <c r="V295" s="16" t="str">
        <f t="shared" si="353"/>
        <v/>
      </c>
      <c r="W295" s="16" t="str">
        <f t="shared" si="353"/>
        <v/>
      </c>
    </row>
    <row r="296" spans="2:23" ht="12.75">
      <c r="B296" s="20"/>
      <c r="C296" s="20"/>
      <c r="R296" s="17" t="str">
        <f t="shared" si="1"/>
        <v/>
      </c>
      <c r="S296" s="26" t="str">
        <f t="shared" ref="S296:W296" si="354">IF($A296&gt;0,HLOOKUP($D296,$S$3:$W$5,3,FALSE)*(1-$R296)*E296,"")</f>
        <v/>
      </c>
      <c r="T296" s="16" t="str">
        <f t="shared" si="354"/>
        <v/>
      </c>
      <c r="U296" s="16" t="str">
        <f t="shared" si="354"/>
        <v/>
      </c>
      <c r="V296" s="16" t="str">
        <f t="shared" si="354"/>
        <v/>
      </c>
      <c r="W296" s="16" t="str">
        <f t="shared" si="354"/>
        <v/>
      </c>
    </row>
    <row r="297" spans="2:23" ht="12.75">
      <c r="B297" s="20"/>
      <c r="C297" s="20"/>
      <c r="R297" s="17" t="str">
        <f t="shared" si="1"/>
        <v/>
      </c>
      <c r="S297" s="26" t="str">
        <f t="shared" ref="S297:W297" si="355">IF($A297&gt;0,HLOOKUP($D297,$S$3:$W$5,3,FALSE)*(1-$R297)*E297,"")</f>
        <v/>
      </c>
      <c r="T297" s="16" t="str">
        <f t="shared" si="355"/>
        <v/>
      </c>
      <c r="U297" s="16" t="str">
        <f t="shared" si="355"/>
        <v/>
      </c>
      <c r="V297" s="16" t="str">
        <f t="shared" si="355"/>
        <v/>
      </c>
      <c r="W297" s="16" t="str">
        <f t="shared" si="355"/>
        <v/>
      </c>
    </row>
    <row r="298" spans="2:23" ht="12.75">
      <c r="B298" s="20"/>
      <c r="C298" s="20"/>
      <c r="R298" s="17" t="str">
        <f t="shared" si="1"/>
        <v/>
      </c>
      <c r="S298" s="26" t="str">
        <f t="shared" ref="S298:W298" si="356">IF($A298&gt;0,HLOOKUP($D298,$S$3:$W$5,3,FALSE)*(1-$R298)*E298,"")</f>
        <v/>
      </c>
      <c r="T298" s="16" t="str">
        <f t="shared" si="356"/>
        <v/>
      </c>
      <c r="U298" s="16" t="str">
        <f t="shared" si="356"/>
        <v/>
      </c>
      <c r="V298" s="16" t="str">
        <f t="shared" si="356"/>
        <v/>
      </c>
      <c r="W298" s="16" t="str">
        <f t="shared" si="356"/>
        <v/>
      </c>
    </row>
    <row r="299" spans="2:23" ht="12.75">
      <c r="B299" s="20"/>
      <c r="C299" s="20"/>
      <c r="R299" s="17" t="str">
        <f t="shared" si="1"/>
        <v/>
      </c>
      <c r="S299" s="26" t="str">
        <f t="shared" ref="S299:W299" si="357">IF($A299&gt;0,HLOOKUP($D299,$S$3:$W$5,3,FALSE)*(1-$R299)*E299,"")</f>
        <v/>
      </c>
      <c r="T299" s="16" t="str">
        <f t="shared" si="357"/>
        <v/>
      </c>
      <c r="U299" s="16" t="str">
        <f t="shared" si="357"/>
        <v/>
      </c>
      <c r="V299" s="16" t="str">
        <f t="shared" si="357"/>
        <v/>
      </c>
      <c r="W299" s="16" t="str">
        <f t="shared" si="357"/>
        <v/>
      </c>
    </row>
    <row r="300" spans="2:23" ht="12.75">
      <c r="B300" s="20"/>
      <c r="C300" s="20"/>
      <c r="R300" s="17" t="str">
        <f t="shared" si="1"/>
        <v/>
      </c>
      <c r="S300" s="26" t="str">
        <f t="shared" ref="S300:W300" si="358">IF($A300&gt;0,HLOOKUP($D300,$S$3:$W$5,3,FALSE)*(1-$R300)*E300,"")</f>
        <v/>
      </c>
      <c r="T300" s="16" t="str">
        <f t="shared" si="358"/>
        <v/>
      </c>
      <c r="U300" s="16" t="str">
        <f t="shared" si="358"/>
        <v/>
      </c>
      <c r="V300" s="16" t="str">
        <f t="shared" si="358"/>
        <v/>
      </c>
      <c r="W300" s="16" t="str">
        <f t="shared" si="358"/>
        <v/>
      </c>
    </row>
    <row r="301" spans="2:23" ht="12.75">
      <c r="B301" s="20"/>
      <c r="C301" s="20"/>
    </row>
    <row r="302" spans="2:23" ht="12.75">
      <c r="B302" s="20"/>
      <c r="C302" s="20"/>
    </row>
    <row r="303" spans="2:23" ht="12.75">
      <c r="B303" s="20"/>
      <c r="C303" s="20"/>
    </row>
    <row r="304" spans="2:2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</sheetData>
  <hyperlinks>
    <hyperlink ref="B47" r:id="rId1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Jana</cp:lastModifiedBy>
  <dcterms:modified xsi:type="dcterms:W3CDTF">2017-07-24T16:30:48Z</dcterms:modified>
</cp:coreProperties>
</file>