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a\Desktop\Čistý prostor\"/>
    </mc:Choice>
  </mc:AlternateContent>
  <bookViews>
    <workbookView xWindow="0" yWindow="0" windowWidth="38400" windowHeight="18024"/>
  </bookViews>
  <sheets>
    <sheet name="stavba" sheetId="1" r:id="rId1"/>
    <sheet name="VZT" sheetId="2" r:id="rId2"/>
    <sheet name="Rekapitulace" sheetId="5" r:id="rId3"/>
  </sheets>
  <definedNames>
    <definedName name="_xlnm.Print_Titles" localSheetId="0">stavba!$1:$1</definedName>
    <definedName name="_xlnm.Print_Titles" localSheetId="1">VZT!$1:$1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2" l="1"/>
  <c r="F48" i="2"/>
  <c r="C40" i="2"/>
  <c r="C51" i="1"/>
  <c r="F41" i="1"/>
  <c r="F38" i="1"/>
  <c r="F39" i="1"/>
  <c r="F37" i="2"/>
  <c r="B3" i="5" l="1"/>
  <c r="F4" i="1"/>
  <c r="F5" i="1"/>
  <c r="F6" i="1"/>
  <c r="F7" i="1"/>
  <c r="F8" i="1"/>
  <c r="F9" i="1"/>
  <c r="F10" i="1"/>
  <c r="F1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40" i="1"/>
  <c r="F42" i="1"/>
  <c r="F43" i="1"/>
  <c r="F44" i="1"/>
  <c r="F45" i="1"/>
  <c r="F46" i="1"/>
  <c r="F47" i="1"/>
  <c r="F48" i="1"/>
  <c r="F49" i="1"/>
  <c r="F50" i="1"/>
  <c r="F3" i="1"/>
  <c r="F47" i="2"/>
  <c r="F46" i="2"/>
  <c r="F45" i="2"/>
  <c r="F44" i="2"/>
  <c r="F43" i="2"/>
  <c r="F39" i="2"/>
  <c r="F36" i="2"/>
  <c r="F35" i="2"/>
  <c r="F33" i="2"/>
  <c r="F32" i="2"/>
  <c r="F31" i="2"/>
  <c r="F29" i="2"/>
  <c r="F28" i="2"/>
  <c r="F26" i="2"/>
  <c r="F24" i="2"/>
  <c r="F22" i="2"/>
  <c r="F20" i="2"/>
  <c r="F19" i="2"/>
  <c r="F16" i="2"/>
  <c r="F15" i="2"/>
  <c r="F13" i="2"/>
  <c r="F10" i="2"/>
  <c r="F8" i="2"/>
  <c r="F7" i="2"/>
  <c r="F6" i="2"/>
  <c r="F4" i="2"/>
  <c r="F53" i="1" l="1"/>
  <c r="B2" i="5" l="1"/>
  <c r="B4" i="5" l="1"/>
  <c r="B5" i="5" s="1"/>
</calcChain>
</file>

<file path=xl/sharedStrings.xml><?xml version="1.0" encoding="utf-8"?>
<sst xmlns="http://schemas.openxmlformats.org/spreadsheetml/2006/main" count="201" uniqueCount="131">
  <si>
    <t>Pozice</t>
  </si>
  <si>
    <t>Název</t>
  </si>
  <si>
    <t>Mj</t>
  </si>
  <si>
    <t>Počet</t>
  </si>
  <si>
    <t>Zařízení č.1</t>
  </si>
  <si>
    <t>VZDUCHOTECHNICKÁ JEDNOTKA</t>
  </si>
  <si>
    <t>horizontální, výkon 1000m3/h, sestava obsahuje směšovací komoru, filtr M5,ventilátor, přímý výparník, filtr F9</t>
  </si>
  <si>
    <t>ks</t>
  </si>
  <si>
    <t>Zdroj chladu s funkcí tepelného čerpadla</t>
  </si>
  <si>
    <t>1.2a</t>
  </si>
  <si>
    <t>řídící box pro přímý výpar do VZT</t>
  </si>
  <si>
    <t>kpl</t>
  </si>
  <si>
    <t>1.2b</t>
  </si>
  <si>
    <t>potrubí chladiva, včetně media, tepelné izolace a závěsů, včetně montáže</t>
  </si>
  <si>
    <t>m</t>
  </si>
  <si>
    <t>PARNÍ ZVLHČOVAČ včetně příslušenství</t>
  </si>
  <si>
    <t>výkon 5kg/h, včetně všech příslušenství</t>
  </si>
  <si>
    <t>neobsazeno</t>
  </si>
  <si>
    <t>ČISTÝ NÁSTAVEC S HEPA FILTREM</t>
  </si>
  <si>
    <t>velikost 600</t>
  </si>
  <si>
    <t>REGULATOR KONSTANTNÍHO PRUTOKU</t>
  </si>
  <si>
    <t>KULISOVÝ TLUMIČ HLUKU</t>
  </si>
  <si>
    <t>VZT potrubí 600x200x700mm, součástí 3 kulisy s náběhy 100x200x700</t>
  </si>
  <si>
    <t>VZT potrubí 600x200x1800mm, součástí 3 kulisy s náběhy 100x200x1800</t>
  </si>
  <si>
    <t>ODTAHOVÁ MŘÍŽKA</t>
  </si>
  <si>
    <t>500 x 500</t>
  </si>
  <si>
    <t>200 x 200, oboustranné</t>
  </si>
  <si>
    <t>200x200, napojení na DN160</t>
  </si>
  <si>
    <t>OHEBNÁ HLINÍKOVÁ HADICE HLUKOVĚ IZOLOVANÁ ELEKTRODESIGN</t>
  </si>
  <si>
    <t>SONOFLEX MI 250 zvukově izol.hadice</t>
  </si>
  <si>
    <t>bm</t>
  </si>
  <si>
    <t>SONOFLEX MI 125 zvukově izol.hadice</t>
  </si>
  <si>
    <t>ČTYŘHRANNÉ POTRUBÍ SKUPINY I. MATERIÁL POZINKOVANÝ PLECH</t>
  </si>
  <si>
    <t>do obvodu 1500 100% tvarovek</t>
  </si>
  <si>
    <t>do obvodu 1890 90% tvarovek</t>
  </si>
  <si>
    <t>do obvodu 2630 100% tvarovek</t>
  </si>
  <si>
    <t>KRUHOVÉ POTRUBÍ SPIRO</t>
  </si>
  <si>
    <t>do průměru140 20% tvarovek</t>
  </si>
  <si>
    <t>do průměru200 40% tvarovek</t>
  </si>
  <si>
    <t>i.T</t>
  </si>
  <si>
    <t xml:space="preserve">tl. 12 mm </t>
  </si>
  <si>
    <t>m2</t>
  </si>
  <si>
    <t>Ostatní</t>
  </si>
  <si>
    <t>Montážní a pomocný materiál</t>
  </si>
  <si>
    <t>Doprava</t>
  </si>
  <si>
    <t>MaR</t>
  </si>
  <si>
    <t>uvedení do provozu, zkoušky zařízení, zaregulování</t>
  </si>
  <si>
    <t>validace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</si>
  <si>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</si>
  <si>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</si>
  <si>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</si>
  <si>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</si>
  <si>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</si>
  <si>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</si>
  <si>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</si>
  <si>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</si>
  <si>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</si>
  <si>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</si>
  <si>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</si>
  <si>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</si>
  <si>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</si>
  <si>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</si>
  <si>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</si>
  <si>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Zařízení č. 1 - celkem</t>
  </si>
  <si>
    <t>TEPELNÉ IZOLACE POTRUBÍ DLE OZNAČENÍ NA VÝKRESU:
KAUČUKOVÁ IZOLACE</t>
  </si>
  <si>
    <t>cena za jednotku</t>
  </si>
  <si>
    <t>cena celkem</t>
  </si>
  <si>
    <t>Ostatní - Celkem</t>
  </si>
  <si>
    <t>Číslo</t>
  </si>
  <si>
    <t>Jednotky</t>
  </si>
  <si>
    <t>Demontáže a bourací práce</t>
  </si>
  <si>
    <t>Demontáž PVC</t>
  </si>
  <si>
    <t>Demontáž SDK podhledu</t>
  </si>
  <si>
    <t>Demontáž umyvadla, včetně zaslepení ZTI potrubí</t>
  </si>
  <si>
    <t>Vybourání obkladu</t>
  </si>
  <si>
    <t>Vybourání prostupů pro VZT</t>
  </si>
  <si>
    <t>m3</t>
  </si>
  <si>
    <t>Demontáž skleněné stěny o rozměrech 5,1x2,85m</t>
  </si>
  <si>
    <t>Stěnové panely a obklady stěn</t>
  </si>
  <si>
    <t>Příčkové pharma panely včetně montážního příslušenství</t>
  </si>
  <si>
    <t>Obklady stěn pharma včetně montážního příslušenství</t>
  </si>
  <si>
    <t>pozn.</t>
  </si>
  <si>
    <t>uvedena čistá plocha bez oken a dveří</t>
  </si>
  <si>
    <t>Podhled</t>
  </si>
  <si>
    <t>Kazetový pharma podhled, včetně montážního příslušenství, velikost kazet 625x625mm</t>
  </si>
  <si>
    <t>Dveře, okna a prokládací okno</t>
  </si>
  <si>
    <t>Čisté dveře pharma 700x1970 mm levé s oknem</t>
  </si>
  <si>
    <t>Čisté dveře pharma 700x1970 mm pravé s oknem</t>
  </si>
  <si>
    <t>Čisté okno s dvojitým zasklením pharma 0,9x1,2m</t>
  </si>
  <si>
    <t>Prokládací kabina 600x600x600, včetně blokace dveří</t>
  </si>
  <si>
    <t>Elektroinstalace</t>
  </si>
  <si>
    <t>Zářivkové svítidlo do podhledu, 4x trubice 18W, IP44, včetně nouzového modulu, kabeláže a napojení</t>
  </si>
  <si>
    <t>Zářivkové svítidlo do podhledu, 4x trubice 18W, IP44, včetně kabeláže a napojení</t>
  </si>
  <si>
    <t>Vypínače pro ovládání osvětlení, zapuštěné</t>
  </si>
  <si>
    <t>Napojení blokace dveří od prokládacího okna</t>
  </si>
  <si>
    <t>Signalizace pro jeden pár dveří, včetně kabeláže a napojení</t>
  </si>
  <si>
    <t>Zapuštěný zásuvkový blok, součástí 2x jednofázová zásuvka 230V, ethernetová zásuvka s prodlužovacím kabelem, USB výstup, včetně kabeláže a napojení</t>
  </si>
  <si>
    <t>kabelová průchodka</t>
  </si>
  <si>
    <t>Silový rozvaděč pro zásuvkové, světelné okruhy a pro napájení VZT</t>
  </si>
  <si>
    <t>Uzemnění vestavby a technologie</t>
  </si>
  <si>
    <t>Revize a uvedení do provozu</t>
  </si>
  <si>
    <t>Stavební a dokončovací práce</t>
  </si>
  <si>
    <t>Montáž SDK podhledu a začištění k čistým příčkám</t>
  </si>
  <si>
    <t>Začištění omítky po demontáži sklenění stěny</t>
  </si>
  <si>
    <t>Malba</t>
  </si>
  <si>
    <t>Vystěrkování podlahy</t>
  </si>
  <si>
    <t>Osazení antistatického PVC</t>
  </si>
  <si>
    <t>Zařízení pracoviště</t>
  </si>
  <si>
    <t>Překročná lavice 625x400x450 (dxšxv)</t>
  </si>
  <si>
    <t>Rozebíratelný stůl o celkovém rozměru 2,9x0,8m, nerez, deska celosvařená</t>
  </si>
  <si>
    <t>Skříň do personální propustě - šedá zóna 600x350x1800 (šxhxv)</t>
  </si>
  <si>
    <t>Věšák do personální propustě - délka 500mm, nerez</t>
  </si>
  <si>
    <t>Židle laboratorní</t>
  </si>
  <si>
    <t>Pojízdný kontajner pod pracovní stůl</t>
  </si>
  <si>
    <t>Dodavatelská dokumentace</t>
  </si>
  <si>
    <t>Dokumentace skutečného provedení</t>
  </si>
  <si>
    <t xml:space="preserve">kondenzační jednotka výkon 8kW, včetně konzol </t>
  </si>
  <si>
    <t>DN 250</t>
  </si>
  <si>
    <t>DN 125</t>
  </si>
  <si>
    <t>PŘEFUOVÉ REGULAČNÍ MŘÍŽKY</t>
  </si>
  <si>
    <t>PROTIDEŠŤOVÁ ŽALUZIE</t>
  </si>
  <si>
    <t>do průměru280 30% tvarovek</t>
  </si>
  <si>
    <r>
      <t>Laboratorní klimatická komora, minimální rozměry 550x440x600(šxhxv), maximální vnější rozměry 1400x1100x1800(šxhxv), maximální hmotnost 350kg, minimální teplotní rozsah -40</t>
    </r>
    <r>
      <rPr>
        <sz val="10"/>
        <color theme="1"/>
        <rFont val="Calibri"/>
        <family val="2"/>
        <charset val="238"/>
      </rPr>
      <t>°</t>
    </r>
    <r>
      <rPr>
        <sz val="10"/>
        <color theme="1"/>
        <rFont val="Arial"/>
        <family val="2"/>
        <charset val="238"/>
      </rPr>
      <t>C až +120°C</t>
    </r>
  </si>
  <si>
    <t>Rozebíratelný stůl o celkovém rozměru 2,9x0,8m, nerez, deska celosvařená (délku nutno přizpůsobit rozměrům klimatické komory)</t>
  </si>
  <si>
    <t>DPH 21%</t>
  </si>
  <si>
    <t>Cena celkem</t>
  </si>
  <si>
    <t>Celkem VZT</t>
  </si>
  <si>
    <t>Celkem cena vč. DPH</t>
  </si>
  <si>
    <t>Celkem stavba a zařízení</t>
  </si>
  <si>
    <t>Rekapitulace cenové nabídky</t>
  </si>
  <si>
    <t>Celkem STAVBA a ZAŘÍZENÍ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</si>
</sst>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5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/>
    <xf numFmtId="49" fontId="4" fillId="0" borderId="0" xfId="0" applyNumberFormat="1" applyFont="1"/>
    <xf numFmtId="4" fontId="5" fillId="0" borderId="1" xfId="0" applyNumberFormat="1" applyFont="1" applyBorder="1"/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9" fontId="1" fillId="3" borderId="1" xfId="0" applyNumberFormat="1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3" fillId="4" borderId="1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2" fontId="3" fillId="4" borderId="1" xfId="0" applyNumberFormat="1" applyFont="1" applyFill="1" applyBorder="1" applyAlignment="1">
      <alignment vertical="center" wrapText="1"/>
    </xf>
    <xf numFmtId="4" fontId="3" fillId="4" borderId="1" xfId="0" applyNumberFormat="1" applyFont="1" applyFill="1" applyBorder="1" applyAlignment="1">
      <alignment vertical="center" wrapText="1"/>
    </xf>
    <xf numFmtId="49" fontId="5" fillId="4" borderId="1" xfId="0" applyNumberFormat="1" applyFont="1" applyFill="1" applyBorder="1" applyAlignment="1">
      <alignment vertical="center" wrapText="1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3" fillId="4" borderId="2" xfId="0" applyNumberFormat="1" applyFont="1" applyFill="1" applyBorder="1" applyAlignment="1">
      <alignment horizontal="right" vertical="center" wrapText="1"/>
    </xf>
    <xf numFmtId="4" fontId="3" fillId="4" borderId="3" xfId="0" applyNumberFormat="1" applyFont="1" applyFill="1" applyBorder="1" applyAlignment="1">
      <alignment horizontal="right" vertical="center" wrapText="1"/>
    </xf>
    <xf numFmtId="4" fontId="3" fillId="4" borderId="4" xfId="0" applyNumberFormat="1" applyFont="1" applyFill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6" fillId="0" borderId="0" xfId="0" applyFont="1"/>
    <xf numFmtId="0" fontId="2" fillId="5" borderId="1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4" fontId="2" fillId="4" borderId="2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4" fillId="0" borderId="0" xfId="0" applyNumberFormat="1" applyFont="1" applyAlignment="1">
      <alignment horizontal="center"/>
    </xf>
    <xf numFmtId="0" fontId="4" fillId="4" borderId="1" xfId="0" applyFont="1" applyFill="1" applyBorder="1" applyAlignment="1">
      <alignment vertical="center" wrapText="1"/>
    </xf>
    <xf numFmtId="2" fontId="5" fillId="0" borderId="0" xfId="0" applyNumberFormat="1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/>
    </xf>
    <xf numFmtId="4" fontId="3" fillId="0" borderId="0" xfId="0" applyNumberFormat="1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2" fontId="3" fillId="0" borderId="0" xfId="0" applyNumberFormat="1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4" fontId="9" fillId="0" borderId="0" xfId="0" applyNumberFormat="1" applyFont="1"/>
    <xf numFmtId="0" fontId="10" fillId="0" borderId="0" xfId="0" applyFont="1"/>
    <xf numFmtId="4" fontId="10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topLeftCell="A13" zoomScale="120" zoomScaleNormal="120" workbookViewId="0">
      <selection activeCell="H49" sqref="H49"/>
    </sheetView>
  </sheetViews>
  <sheetFormatPr defaultRowHeight="13.8" x14ac:dyDescent="0.3"/>
  <cols>
    <col min="1" max="1" width="5.21875" style="43" customWidth="1"/>
    <col min="2" max="2" width="99.6640625" style="1" bestFit="1" customWidth="1"/>
    <col min="3" max="3" width="8.21875" style="47" bestFit="1" customWidth="1"/>
    <col min="4" max="4" width="5.6640625" style="45" bestFit="1" customWidth="1"/>
    <col min="5" max="5" width="12.21875" style="19" customWidth="1"/>
    <col min="6" max="6" width="12.77734375" style="19" customWidth="1"/>
    <col min="7" max="16384" width="8.88671875" style="1"/>
  </cols>
  <sheetData>
    <row r="1" spans="1:6" ht="24.6" customHeight="1" x14ac:dyDescent="0.3">
      <c r="A1" s="40" t="s">
        <v>68</v>
      </c>
      <c r="B1" s="20" t="s">
        <v>1</v>
      </c>
      <c r="C1" s="21" t="s">
        <v>69</v>
      </c>
      <c r="D1" s="44" t="s">
        <v>3</v>
      </c>
      <c r="E1" s="22" t="s">
        <v>65</v>
      </c>
      <c r="F1" s="22" t="s">
        <v>66</v>
      </c>
    </row>
    <row r="2" spans="1:6" ht="15" customHeight="1" x14ac:dyDescent="0.3">
      <c r="A2" s="41"/>
      <c r="B2" s="36" t="s">
        <v>70</v>
      </c>
      <c r="C2" s="36"/>
      <c r="D2" s="36"/>
      <c r="E2" s="36"/>
      <c r="F2" s="36"/>
    </row>
    <row r="3" spans="1:6" ht="15" customHeight="1" x14ac:dyDescent="0.3">
      <c r="A3" s="42">
        <v>1</v>
      </c>
      <c r="B3" s="4" t="s">
        <v>71</v>
      </c>
      <c r="C3" s="46" t="s">
        <v>41</v>
      </c>
      <c r="D3" s="4">
        <v>33</v>
      </c>
      <c r="E3" s="4"/>
      <c r="F3" s="3">
        <f>E3*D3</f>
        <v>0</v>
      </c>
    </row>
    <row r="4" spans="1:6" ht="15" customHeight="1" x14ac:dyDescent="0.3">
      <c r="A4" s="42">
        <v>2</v>
      </c>
      <c r="B4" s="4" t="s">
        <v>72</v>
      </c>
      <c r="C4" s="46" t="s">
        <v>41</v>
      </c>
      <c r="D4" s="4">
        <v>33</v>
      </c>
      <c r="E4" s="4"/>
      <c r="F4" s="3">
        <f t="shared" ref="F4:F50" si="0">E4*D4</f>
        <v>0</v>
      </c>
    </row>
    <row r="5" spans="1:6" x14ac:dyDescent="0.3">
      <c r="A5" s="42">
        <v>3</v>
      </c>
      <c r="B5" s="4" t="s">
        <v>73</v>
      </c>
      <c r="C5" s="46" t="s">
        <v>7</v>
      </c>
      <c r="D5" s="4">
        <v>2</v>
      </c>
      <c r="E5" s="4"/>
      <c r="F5" s="3">
        <f t="shared" si="0"/>
        <v>0</v>
      </c>
    </row>
    <row r="6" spans="1:6" ht="15" customHeight="1" x14ac:dyDescent="0.3">
      <c r="A6" s="42">
        <v>4</v>
      </c>
      <c r="B6" s="4" t="s">
        <v>74</v>
      </c>
      <c r="C6" s="46" t="s">
        <v>41</v>
      </c>
      <c r="D6" s="4">
        <v>1.5</v>
      </c>
      <c r="E6" s="4"/>
      <c r="F6" s="3">
        <f t="shared" si="0"/>
        <v>0</v>
      </c>
    </row>
    <row r="7" spans="1:6" ht="15" customHeight="1" x14ac:dyDescent="0.3">
      <c r="A7" s="42">
        <v>5</v>
      </c>
      <c r="B7" s="4" t="s">
        <v>75</v>
      </c>
      <c r="C7" s="46" t="s">
        <v>76</v>
      </c>
      <c r="D7" s="4">
        <v>0.15</v>
      </c>
      <c r="E7" s="4"/>
      <c r="F7" s="3">
        <f t="shared" si="0"/>
        <v>0</v>
      </c>
    </row>
    <row r="8" spans="1:6" ht="15" customHeight="1" x14ac:dyDescent="0.3">
      <c r="A8" s="42">
        <v>6</v>
      </c>
      <c r="B8" s="4" t="s">
        <v>77</v>
      </c>
      <c r="C8" s="46" t="s">
        <v>7</v>
      </c>
      <c r="D8" s="4">
        <v>1</v>
      </c>
      <c r="E8" s="4"/>
      <c r="F8" s="3">
        <f t="shared" si="0"/>
        <v>0</v>
      </c>
    </row>
    <row r="9" spans="1:6" ht="15" customHeight="1" x14ac:dyDescent="0.3">
      <c r="A9" s="41"/>
      <c r="B9" s="36" t="s">
        <v>78</v>
      </c>
      <c r="C9" s="36"/>
      <c r="D9" s="36"/>
      <c r="E9" s="36">
        <v>1</v>
      </c>
      <c r="F9" s="36">
        <f t="shared" si="0"/>
        <v>0</v>
      </c>
    </row>
    <row r="10" spans="1:6" ht="15" customHeight="1" x14ac:dyDescent="0.3">
      <c r="A10" s="42">
        <v>7</v>
      </c>
      <c r="B10" s="4" t="s">
        <v>79</v>
      </c>
      <c r="C10" s="46" t="s">
        <v>41</v>
      </c>
      <c r="D10" s="4">
        <v>41.7</v>
      </c>
      <c r="E10" s="4"/>
      <c r="F10" s="3">
        <f t="shared" si="0"/>
        <v>0</v>
      </c>
    </row>
    <row r="11" spans="1:6" ht="15" customHeight="1" x14ac:dyDescent="0.3">
      <c r="A11" s="42">
        <v>8</v>
      </c>
      <c r="B11" s="4" t="s">
        <v>80</v>
      </c>
      <c r="C11" s="46" t="s">
        <v>41</v>
      </c>
      <c r="D11" s="4">
        <v>11.1</v>
      </c>
      <c r="E11" s="4"/>
      <c r="F11" s="3">
        <f t="shared" si="0"/>
        <v>0</v>
      </c>
    </row>
    <row r="12" spans="1:6" ht="15" customHeight="1" x14ac:dyDescent="0.3">
      <c r="A12" s="42" t="s">
        <v>81</v>
      </c>
      <c r="B12" s="4" t="s">
        <v>82</v>
      </c>
      <c r="C12" s="46"/>
      <c r="D12" s="4"/>
      <c r="E12" s="4"/>
      <c r="F12" s="3"/>
    </row>
    <row r="13" spans="1:6" ht="15" customHeight="1" x14ac:dyDescent="0.3">
      <c r="A13" s="41"/>
      <c r="B13" s="36" t="s">
        <v>83</v>
      </c>
      <c r="C13" s="36"/>
      <c r="D13" s="36"/>
      <c r="E13" s="36">
        <v>1</v>
      </c>
      <c r="F13" s="36">
        <f t="shared" si="0"/>
        <v>0</v>
      </c>
    </row>
    <row r="14" spans="1:6" ht="15" customHeight="1" x14ac:dyDescent="0.3">
      <c r="A14" s="42">
        <v>9</v>
      </c>
      <c r="B14" s="4" t="s">
        <v>84</v>
      </c>
      <c r="C14" s="46" t="s">
        <v>41</v>
      </c>
      <c r="D14" s="4">
        <v>15.2</v>
      </c>
      <c r="E14" s="4"/>
      <c r="F14" s="3">
        <f t="shared" si="0"/>
        <v>0</v>
      </c>
    </row>
    <row r="15" spans="1:6" ht="15" customHeight="1" x14ac:dyDescent="0.3">
      <c r="A15" s="41"/>
      <c r="B15" s="36" t="s">
        <v>85</v>
      </c>
      <c r="C15" s="36"/>
      <c r="D15" s="36"/>
      <c r="E15" s="36">
        <v>1</v>
      </c>
      <c r="F15" s="36">
        <f t="shared" si="0"/>
        <v>0</v>
      </c>
    </row>
    <row r="16" spans="1:6" ht="15" customHeight="1" x14ac:dyDescent="0.3">
      <c r="A16" s="42">
        <v>10</v>
      </c>
      <c r="B16" s="4" t="s">
        <v>86</v>
      </c>
      <c r="C16" s="46" t="s">
        <v>7</v>
      </c>
      <c r="D16" s="4">
        <v>1</v>
      </c>
      <c r="E16" s="4"/>
      <c r="F16" s="3">
        <f t="shared" si="0"/>
        <v>0</v>
      </c>
    </row>
    <row r="17" spans="1:6" ht="15" customHeight="1" x14ac:dyDescent="0.3">
      <c r="A17" s="42">
        <v>11</v>
      </c>
      <c r="B17" s="4" t="s">
        <v>87</v>
      </c>
      <c r="C17" s="46" t="s">
        <v>7</v>
      </c>
      <c r="D17" s="4">
        <v>1</v>
      </c>
      <c r="E17" s="4"/>
      <c r="F17" s="3">
        <f t="shared" si="0"/>
        <v>0</v>
      </c>
    </row>
    <row r="18" spans="1:6" ht="15" customHeight="1" x14ac:dyDescent="0.3">
      <c r="A18" s="42">
        <v>12</v>
      </c>
      <c r="B18" s="4" t="s">
        <v>88</v>
      </c>
      <c r="C18" s="46" t="s">
        <v>7</v>
      </c>
      <c r="D18" s="4">
        <v>3</v>
      </c>
      <c r="E18" s="4"/>
      <c r="F18" s="3">
        <f t="shared" si="0"/>
        <v>0</v>
      </c>
    </row>
    <row r="19" spans="1:6" ht="15" customHeight="1" x14ac:dyDescent="0.3">
      <c r="A19" s="42">
        <v>13</v>
      </c>
      <c r="B19" s="4" t="s">
        <v>89</v>
      </c>
      <c r="C19" s="46" t="s">
        <v>7</v>
      </c>
      <c r="D19" s="4">
        <v>1</v>
      </c>
      <c r="E19" s="4"/>
      <c r="F19" s="3">
        <f t="shared" si="0"/>
        <v>0</v>
      </c>
    </row>
    <row r="20" spans="1:6" ht="15" customHeight="1" x14ac:dyDescent="0.3">
      <c r="A20" s="41"/>
      <c r="B20" s="36" t="s">
        <v>90</v>
      </c>
      <c r="C20" s="36"/>
      <c r="D20" s="36"/>
      <c r="E20" s="36">
        <v>1</v>
      </c>
      <c r="F20" s="36">
        <f t="shared" si="0"/>
        <v>0</v>
      </c>
    </row>
    <row r="21" spans="1:6" ht="15" customHeight="1" x14ac:dyDescent="0.3">
      <c r="A21" s="42">
        <v>14</v>
      </c>
      <c r="B21" s="4" t="s">
        <v>91</v>
      </c>
      <c r="C21" s="46" t="s">
        <v>7</v>
      </c>
      <c r="D21" s="4">
        <v>2</v>
      </c>
      <c r="E21" s="4"/>
      <c r="F21" s="3">
        <f t="shared" si="0"/>
        <v>0</v>
      </c>
    </row>
    <row r="22" spans="1:6" ht="15" customHeight="1" x14ac:dyDescent="0.3">
      <c r="A22" s="42">
        <v>15</v>
      </c>
      <c r="B22" s="4" t="s">
        <v>92</v>
      </c>
      <c r="C22" s="46" t="s">
        <v>7</v>
      </c>
      <c r="D22" s="4">
        <v>2</v>
      </c>
      <c r="E22" s="4"/>
      <c r="F22" s="3">
        <f t="shared" si="0"/>
        <v>0</v>
      </c>
    </row>
    <row r="23" spans="1:6" ht="15" customHeight="1" x14ac:dyDescent="0.3">
      <c r="A23" s="42">
        <v>16</v>
      </c>
      <c r="B23" s="4" t="s">
        <v>93</v>
      </c>
      <c r="C23" s="46" t="s">
        <v>7</v>
      </c>
      <c r="D23" s="4">
        <v>3</v>
      </c>
      <c r="E23" s="4"/>
      <c r="F23" s="3">
        <f t="shared" si="0"/>
        <v>0</v>
      </c>
    </row>
    <row r="24" spans="1:6" ht="15" customHeight="1" x14ac:dyDescent="0.3">
      <c r="A24" s="42">
        <v>17</v>
      </c>
      <c r="B24" s="4" t="s">
        <v>94</v>
      </c>
      <c r="C24" s="46" t="s">
        <v>7</v>
      </c>
      <c r="D24" s="4">
        <v>1</v>
      </c>
      <c r="E24" s="4"/>
      <c r="F24" s="3">
        <f t="shared" si="0"/>
        <v>0</v>
      </c>
    </row>
    <row r="25" spans="1:6" ht="15" customHeight="1" x14ac:dyDescent="0.3">
      <c r="A25" s="42">
        <v>18</v>
      </c>
      <c r="B25" s="4" t="s">
        <v>95</v>
      </c>
      <c r="C25" s="46" t="s">
        <v>7</v>
      </c>
      <c r="D25" s="4">
        <v>1</v>
      </c>
      <c r="E25" s="4"/>
      <c r="F25" s="3">
        <f t="shared" si="0"/>
        <v>0</v>
      </c>
    </row>
    <row r="26" spans="1:6" ht="26.4" x14ac:dyDescent="0.3">
      <c r="A26" s="48">
        <v>19</v>
      </c>
      <c r="B26" s="4" t="s">
        <v>96</v>
      </c>
      <c r="C26" s="46" t="s">
        <v>7</v>
      </c>
      <c r="D26" s="4">
        <v>4</v>
      </c>
      <c r="E26" s="4"/>
      <c r="F26" s="49">
        <f t="shared" si="0"/>
        <v>0</v>
      </c>
    </row>
    <row r="27" spans="1:6" ht="15" customHeight="1" x14ac:dyDescent="0.3">
      <c r="A27" s="42">
        <v>20</v>
      </c>
      <c r="B27" s="4" t="s">
        <v>97</v>
      </c>
      <c r="C27" s="46" t="s">
        <v>7</v>
      </c>
      <c r="D27" s="4">
        <v>1</v>
      </c>
      <c r="E27" s="4"/>
      <c r="F27" s="3">
        <f t="shared" si="0"/>
        <v>0</v>
      </c>
    </row>
    <row r="28" spans="1:6" ht="15" customHeight="1" x14ac:dyDescent="0.3">
      <c r="A28" s="42">
        <v>21</v>
      </c>
      <c r="B28" s="4" t="s">
        <v>98</v>
      </c>
      <c r="C28" s="46" t="s">
        <v>7</v>
      </c>
      <c r="D28" s="4">
        <v>1</v>
      </c>
      <c r="E28" s="4"/>
      <c r="F28" s="3">
        <f t="shared" si="0"/>
        <v>0</v>
      </c>
    </row>
    <row r="29" spans="1:6" ht="15" customHeight="1" x14ac:dyDescent="0.3">
      <c r="A29" s="42">
        <v>22</v>
      </c>
      <c r="B29" s="4" t="s">
        <v>99</v>
      </c>
      <c r="C29" s="46" t="s">
        <v>7</v>
      </c>
      <c r="D29" s="4">
        <v>1</v>
      </c>
      <c r="E29" s="4"/>
      <c r="F29" s="3">
        <f t="shared" si="0"/>
        <v>0</v>
      </c>
    </row>
    <row r="30" spans="1:6" ht="15" customHeight="1" x14ac:dyDescent="0.3">
      <c r="A30" s="42">
        <v>23</v>
      </c>
      <c r="B30" s="4" t="s">
        <v>100</v>
      </c>
      <c r="C30" s="46" t="s">
        <v>7</v>
      </c>
      <c r="D30" s="4">
        <v>1</v>
      </c>
      <c r="E30" s="4"/>
      <c r="F30" s="3">
        <f t="shared" si="0"/>
        <v>0</v>
      </c>
    </row>
    <row r="31" spans="1:6" ht="15" customHeight="1" x14ac:dyDescent="0.3">
      <c r="A31" s="41"/>
      <c r="B31" s="36" t="s">
        <v>101</v>
      </c>
      <c r="C31" s="36"/>
      <c r="D31" s="36"/>
      <c r="E31" s="36">
        <v>1</v>
      </c>
      <c r="F31" s="36">
        <f t="shared" si="0"/>
        <v>0</v>
      </c>
    </row>
    <row r="32" spans="1:6" ht="15" customHeight="1" x14ac:dyDescent="0.3">
      <c r="A32" s="42">
        <v>24</v>
      </c>
      <c r="B32" s="4" t="s">
        <v>102</v>
      </c>
      <c r="C32" s="46" t="s">
        <v>41</v>
      </c>
      <c r="D32" s="4">
        <v>17.8</v>
      </c>
      <c r="E32" s="4"/>
      <c r="F32" s="3">
        <f t="shared" si="0"/>
        <v>0</v>
      </c>
    </row>
    <row r="33" spans="1:6" ht="15" customHeight="1" x14ac:dyDescent="0.3">
      <c r="A33" s="42">
        <v>25</v>
      </c>
      <c r="B33" s="4" t="s">
        <v>103</v>
      </c>
      <c r="C33" s="46" t="s">
        <v>11</v>
      </c>
      <c r="D33" s="4">
        <v>1</v>
      </c>
      <c r="E33" s="4"/>
      <c r="F33" s="3">
        <f t="shared" si="0"/>
        <v>0</v>
      </c>
    </row>
    <row r="34" spans="1:6" ht="15" customHeight="1" x14ac:dyDescent="0.3">
      <c r="A34" s="42">
        <v>26</v>
      </c>
      <c r="B34" s="4" t="s">
        <v>104</v>
      </c>
      <c r="C34" s="46" t="s">
        <v>11</v>
      </c>
      <c r="D34" s="4">
        <v>1</v>
      </c>
      <c r="E34" s="4"/>
      <c r="F34" s="3">
        <f t="shared" si="0"/>
        <v>0</v>
      </c>
    </row>
    <row r="35" spans="1:6" ht="15" customHeight="1" x14ac:dyDescent="0.3">
      <c r="A35" s="42">
        <v>27</v>
      </c>
      <c r="B35" s="4" t="s">
        <v>105</v>
      </c>
      <c r="C35" s="46" t="s">
        <v>41</v>
      </c>
      <c r="D35" s="4">
        <v>33</v>
      </c>
      <c r="E35" s="4"/>
      <c r="F35" s="3">
        <f t="shared" si="0"/>
        <v>0</v>
      </c>
    </row>
    <row r="36" spans="1:6" ht="15" customHeight="1" x14ac:dyDescent="0.3">
      <c r="A36" s="42">
        <v>28</v>
      </c>
      <c r="B36" s="4" t="s">
        <v>106</v>
      </c>
      <c r="C36" s="46" t="s">
        <v>41</v>
      </c>
      <c r="D36" s="4">
        <v>33</v>
      </c>
      <c r="E36" s="4"/>
      <c r="F36" s="3">
        <f t="shared" si="0"/>
        <v>0</v>
      </c>
    </row>
    <row r="37" spans="1:6" ht="15" customHeight="1" x14ac:dyDescent="0.3">
      <c r="A37" s="41"/>
      <c r="B37" s="36" t="s">
        <v>107</v>
      </c>
      <c r="C37" s="36"/>
      <c r="D37" s="36"/>
      <c r="E37" s="36">
        <v>1</v>
      </c>
      <c r="F37" s="36">
        <f t="shared" si="0"/>
        <v>0</v>
      </c>
    </row>
    <row r="38" spans="1:6" ht="27" x14ac:dyDescent="0.3">
      <c r="A38" s="48">
        <v>29</v>
      </c>
      <c r="B38" s="4" t="s">
        <v>122</v>
      </c>
      <c r="C38" s="46" t="s">
        <v>7</v>
      </c>
      <c r="D38" s="4">
        <v>1</v>
      </c>
      <c r="E38" s="4"/>
      <c r="F38" s="49">
        <f t="shared" si="0"/>
        <v>0</v>
      </c>
    </row>
    <row r="39" spans="1:6" x14ac:dyDescent="0.3">
      <c r="A39" s="42">
        <v>30</v>
      </c>
      <c r="B39" s="4" t="s">
        <v>108</v>
      </c>
      <c r="C39" s="46" t="s">
        <v>7</v>
      </c>
      <c r="D39" s="4">
        <v>2</v>
      </c>
      <c r="E39" s="4"/>
      <c r="F39" s="3">
        <f t="shared" si="0"/>
        <v>0</v>
      </c>
    </row>
    <row r="40" spans="1:6" ht="15" customHeight="1" x14ac:dyDescent="0.3">
      <c r="A40" s="42">
        <v>31</v>
      </c>
      <c r="B40" s="4" t="s">
        <v>109</v>
      </c>
      <c r="C40" s="46" t="s">
        <v>7</v>
      </c>
      <c r="D40" s="4">
        <v>1</v>
      </c>
      <c r="E40" s="4"/>
      <c r="F40" s="3">
        <f t="shared" si="0"/>
        <v>0</v>
      </c>
    </row>
    <row r="41" spans="1:6" ht="26.4" x14ac:dyDescent="0.3">
      <c r="A41" s="48">
        <v>32</v>
      </c>
      <c r="B41" s="4" t="s">
        <v>123</v>
      </c>
      <c r="C41" s="46" t="s">
        <v>7</v>
      </c>
      <c r="D41" s="4">
        <v>1</v>
      </c>
      <c r="E41" s="4"/>
      <c r="F41" s="49">
        <f t="shared" si="0"/>
        <v>0</v>
      </c>
    </row>
    <row r="42" spans="1:6" ht="15" customHeight="1" x14ac:dyDescent="0.3">
      <c r="A42" s="42">
        <v>33</v>
      </c>
      <c r="B42" s="4" t="s">
        <v>110</v>
      </c>
      <c r="C42" s="46" t="s">
        <v>7</v>
      </c>
      <c r="D42" s="4">
        <v>1</v>
      </c>
      <c r="E42" s="4"/>
      <c r="F42" s="3">
        <f t="shared" si="0"/>
        <v>0</v>
      </c>
    </row>
    <row r="43" spans="1:6" x14ac:dyDescent="0.3">
      <c r="A43" s="42">
        <v>34</v>
      </c>
      <c r="B43" s="4" t="s">
        <v>111</v>
      </c>
      <c r="C43" s="46" t="s">
        <v>7</v>
      </c>
      <c r="D43" s="4">
        <v>2</v>
      </c>
      <c r="E43" s="4"/>
      <c r="F43" s="3">
        <f t="shared" si="0"/>
        <v>0</v>
      </c>
    </row>
    <row r="44" spans="1:6" ht="15" customHeight="1" x14ac:dyDescent="0.3">
      <c r="A44" s="42">
        <v>35</v>
      </c>
      <c r="B44" s="4" t="s">
        <v>112</v>
      </c>
      <c r="C44" s="46" t="s">
        <v>7</v>
      </c>
      <c r="D44" s="4">
        <v>3</v>
      </c>
      <c r="E44" s="4"/>
      <c r="F44" s="3">
        <f t="shared" si="0"/>
        <v>0</v>
      </c>
    </row>
    <row r="45" spans="1:6" ht="15" customHeight="1" x14ac:dyDescent="0.3">
      <c r="A45" s="42">
        <v>36</v>
      </c>
      <c r="B45" s="4" t="s">
        <v>113</v>
      </c>
      <c r="C45" s="46" t="s">
        <v>7</v>
      </c>
      <c r="D45" s="4">
        <v>3</v>
      </c>
      <c r="E45" s="4"/>
      <c r="F45" s="3">
        <f t="shared" si="0"/>
        <v>0</v>
      </c>
    </row>
    <row r="46" spans="1:6" ht="15" customHeight="1" x14ac:dyDescent="0.3">
      <c r="A46" s="41"/>
      <c r="B46" s="36" t="s">
        <v>42</v>
      </c>
      <c r="C46" s="36"/>
      <c r="D46" s="36"/>
      <c r="E46" s="36">
        <v>1</v>
      </c>
      <c r="F46" s="36">
        <f t="shared" si="0"/>
        <v>0</v>
      </c>
    </row>
    <row r="47" spans="1:6" x14ac:dyDescent="0.3">
      <c r="A47" s="42">
        <v>37</v>
      </c>
      <c r="B47" s="4" t="s">
        <v>114</v>
      </c>
      <c r="C47" s="46" t="s">
        <v>7</v>
      </c>
      <c r="D47" s="4">
        <v>1</v>
      </c>
      <c r="E47" s="4"/>
      <c r="F47" s="3">
        <f t="shared" si="0"/>
        <v>0</v>
      </c>
    </row>
    <row r="48" spans="1:6" ht="15" customHeight="1" x14ac:dyDescent="0.3">
      <c r="A48" s="42">
        <v>38</v>
      </c>
      <c r="B48" s="4" t="s">
        <v>43</v>
      </c>
      <c r="C48" s="46" t="s">
        <v>7</v>
      </c>
      <c r="D48" s="4">
        <v>1</v>
      </c>
      <c r="E48" s="4"/>
      <c r="F48" s="3">
        <f t="shared" si="0"/>
        <v>0</v>
      </c>
    </row>
    <row r="49" spans="1:6" ht="15" customHeight="1" x14ac:dyDescent="0.3">
      <c r="A49" s="42">
        <v>39</v>
      </c>
      <c r="B49" s="4" t="s">
        <v>44</v>
      </c>
      <c r="C49" s="46" t="s">
        <v>7</v>
      </c>
      <c r="D49" s="4">
        <v>1</v>
      </c>
      <c r="E49" s="4"/>
      <c r="F49" s="3">
        <f t="shared" si="0"/>
        <v>0</v>
      </c>
    </row>
    <row r="50" spans="1:6" x14ac:dyDescent="0.3">
      <c r="A50" s="42">
        <v>40</v>
      </c>
      <c r="B50" s="4" t="s">
        <v>115</v>
      </c>
      <c r="C50" s="46" t="s">
        <v>7</v>
      </c>
      <c r="D50" s="4">
        <v>1</v>
      </c>
      <c r="E50" s="4"/>
      <c r="F50" s="3">
        <f t="shared" si="0"/>
        <v>0</v>
      </c>
    </row>
    <row r="51" spans="1:6" s="35" customFormat="1" ht="14.4" customHeight="1" x14ac:dyDescent="0.3">
      <c r="A51" s="40"/>
      <c r="B51" s="12" t="s">
        <v>128</v>
      </c>
      <c r="C51" s="39">
        <f>SUM(F3:F8,F10:F11,F14,F16:F19,F21:F30,F32:F36,F38:F45,F47:F50)</f>
        <v>0</v>
      </c>
      <c r="D51" s="37"/>
      <c r="E51" s="37"/>
      <c r="F51" s="38"/>
    </row>
    <row r="53" spans="1:6" x14ac:dyDescent="0.3">
      <c r="C53" s="51" t="s">
        <v>125</v>
      </c>
      <c r="D53" s="51"/>
      <c r="E53" s="51"/>
      <c r="F53" s="19">
        <f>SUM(C51)</f>
        <v>0</v>
      </c>
    </row>
    <row r="54" spans="1:6" x14ac:dyDescent="0.3">
      <c r="C54" s="51"/>
      <c r="D54" s="51"/>
      <c r="E54" s="51"/>
    </row>
    <row r="55" spans="1:6" x14ac:dyDescent="0.3">
      <c r="C55" s="52"/>
      <c r="D55" s="52"/>
      <c r="E55" s="52"/>
      <c r="F55" s="50"/>
    </row>
  </sheetData>
  <mergeCells count="12">
    <mergeCell ref="C53:E53"/>
    <mergeCell ref="C54:E54"/>
    <mergeCell ref="C55:E55"/>
    <mergeCell ref="B31:F31"/>
    <mergeCell ref="B37:F37"/>
    <mergeCell ref="B46:F46"/>
    <mergeCell ref="C51:F51"/>
    <mergeCell ref="B2:F2"/>
    <mergeCell ref="B9:F9"/>
    <mergeCell ref="B13:F13"/>
    <mergeCell ref="B15:F15"/>
    <mergeCell ref="B20:F20"/>
  </mergeCells>
  <pageMargins left="0.70866141732283472" right="0.70866141732283472" top="0.78740157480314965" bottom="0.78740157480314965" header="0.31496062992125984" footer="0.31496062992125984"/>
  <pageSetup paperSize="9" scale="86" orientation="landscape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zoomScaleNormal="100" workbookViewId="0">
      <selection activeCell="A51" sqref="A51:XFD52"/>
    </sheetView>
  </sheetViews>
  <sheetFormatPr defaultRowHeight="13.8" x14ac:dyDescent="0.3"/>
  <cols>
    <col min="1" max="1" width="7.109375" style="2" customWidth="1"/>
    <col min="2" max="2" width="99.6640625" style="1" bestFit="1" customWidth="1"/>
    <col min="3" max="3" width="8.21875" style="17" bestFit="1" customWidth="1"/>
    <col min="4" max="4" width="6.44140625" style="18" bestFit="1" customWidth="1"/>
    <col min="5" max="5" width="16.109375" style="19" bestFit="1" customWidth="1"/>
    <col min="6" max="6" width="13.44140625" style="19" customWidth="1"/>
    <col min="7" max="16384" width="8.88671875" style="1"/>
  </cols>
  <sheetData>
    <row r="1" spans="1:6" x14ac:dyDescent="0.3">
      <c r="A1" s="4" t="s">
        <v>0</v>
      </c>
      <c r="B1" s="4" t="s">
        <v>1</v>
      </c>
      <c r="C1" s="4" t="s">
        <v>2</v>
      </c>
      <c r="D1" s="5" t="s">
        <v>3</v>
      </c>
      <c r="E1" s="6" t="s">
        <v>65</v>
      </c>
      <c r="F1" s="6" t="s">
        <v>66</v>
      </c>
    </row>
    <row r="2" spans="1:6" x14ac:dyDescent="0.3">
      <c r="A2" s="31" t="s">
        <v>4</v>
      </c>
      <c r="B2" s="31"/>
      <c r="C2" s="31"/>
      <c r="D2" s="31"/>
      <c r="E2" s="31"/>
      <c r="F2" s="31"/>
    </row>
    <row r="3" spans="1:6" x14ac:dyDescent="0.3">
      <c r="A3" s="32" t="s">
        <v>5</v>
      </c>
      <c r="B3" s="33"/>
      <c r="C3" s="33"/>
      <c r="D3" s="33"/>
      <c r="E3" s="33"/>
      <c r="F3" s="34"/>
    </row>
    <row r="4" spans="1:6" x14ac:dyDescent="0.3">
      <c r="A4" s="7" t="s">
        <v>48</v>
      </c>
      <c r="B4" s="4" t="s">
        <v>6</v>
      </c>
      <c r="C4" s="4" t="s">
        <v>7</v>
      </c>
      <c r="D4" s="5">
        <v>1</v>
      </c>
      <c r="E4" s="6"/>
      <c r="F4" s="6">
        <f>E4*D4</f>
        <v>0</v>
      </c>
    </row>
    <row r="5" spans="1:6" x14ac:dyDescent="0.3">
      <c r="A5" s="8"/>
      <c r="B5" s="23" t="s">
        <v>8</v>
      </c>
      <c r="C5" s="23"/>
      <c r="D5" s="23"/>
      <c r="E5" s="23"/>
      <c r="F5" s="23"/>
    </row>
    <row r="6" spans="1:6" x14ac:dyDescent="0.3">
      <c r="A6" s="7" t="s">
        <v>49</v>
      </c>
      <c r="B6" s="4" t="s">
        <v>116</v>
      </c>
      <c r="C6" s="4" t="s">
        <v>7</v>
      </c>
      <c r="D6" s="5">
        <v>1</v>
      </c>
      <c r="E6" s="6"/>
      <c r="F6" s="6">
        <f>E6*D6</f>
        <v>0</v>
      </c>
    </row>
    <row r="7" spans="1:6" x14ac:dyDescent="0.3">
      <c r="A7" s="7" t="s">
        <v>9</v>
      </c>
      <c r="B7" s="4" t="s">
        <v>10</v>
      </c>
      <c r="C7" s="4" t="s">
        <v>11</v>
      </c>
      <c r="D7" s="5">
        <v>1</v>
      </c>
      <c r="E7" s="6"/>
      <c r="F7" s="6">
        <f t="shared" ref="F7:F16" si="0">E7*D7</f>
        <v>0</v>
      </c>
    </row>
    <row r="8" spans="1:6" x14ac:dyDescent="0.3">
      <c r="A8" s="7" t="s">
        <v>12</v>
      </c>
      <c r="B8" s="4" t="s">
        <v>13</v>
      </c>
      <c r="C8" s="4" t="s">
        <v>14</v>
      </c>
      <c r="D8" s="5">
        <v>10</v>
      </c>
      <c r="E8" s="6"/>
      <c r="F8" s="6">
        <f t="shared" si="0"/>
        <v>0</v>
      </c>
    </row>
    <row r="9" spans="1:6" x14ac:dyDescent="0.3">
      <c r="A9" s="8"/>
      <c r="B9" s="23" t="s">
        <v>15</v>
      </c>
      <c r="C9" s="23"/>
      <c r="D9" s="23"/>
      <c r="E9" s="23"/>
      <c r="F9" s="23"/>
    </row>
    <row r="10" spans="1:6" x14ac:dyDescent="0.3">
      <c r="A10" s="7" t="s">
        <v>50</v>
      </c>
      <c r="B10" s="4" t="s">
        <v>16</v>
      </c>
      <c r="C10" s="4" t="s">
        <v>7</v>
      </c>
      <c r="D10" s="5">
        <v>1</v>
      </c>
      <c r="E10" s="6"/>
      <c r="F10" s="6">
        <f t="shared" si="0"/>
        <v>0</v>
      </c>
    </row>
    <row r="11" spans="1:6" x14ac:dyDescent="0.3">
      <c r="A11" s="7" t="s">
        <v>51</v>
      </c>
      <c r="B11" s="4" t="s">
        <v>17</v>
      </c>
      <c r="C11" s="4"/>
      <c r="D11" s="5"/>
      <c r="E11" s="6"/>
      <c r="F11" s="6"/>
    </row>
    <row r="12" spans="1:6" x14ac:dyDescent="0.3">
      <c r="A12" s="8"/>
      <c r="B12" s="23" t="s">
        <v>18</v>
      </c>
      <c r="C12" s="23"/>
      <c r="D12" s="23"/>
      <c r="E12" s="23"/>
      <c r="F12" s="23"/>
    </row>
    <row r="13" spans="1:6" x14ac:dyDescent="0.3">
      <c r="A13" s="7" t="s">
        <v>52</v>
      </c>
      <c r="B13" s="4" t="s">
        <v>19</v>
      </c>
      <c r="C13" s="4" t="s">
        <v>7</v>
      </c>
      <c r="D13" s="5">
        <v>2</v>
      </c>
      <c r="E13" s="6"/>
      <c r="F13" s="6">
        <f t="shared" si="0"/>
        <v>0</v>
      </c>
    </row>
    <row r="14" spans="1:6" x14ac:dyDescent="0.3">
      <c r="A14" s="9"/>
      <c r="B14" s="23" t="s">
        <v>20</v>
      </c>
      <c r="C14" s="23"/>
      <c r="D14" s="23"/>
      <c r="E14" s="23"/>
      <c r="F14" s="23"/>
    </row>
    <row r="15" spans="1:6" x14ac:dyDescent="0.3">
      <c r="A15" s="7" t="s">
        <v>53</v>
      </c>
      <c r="B15" s="4" t="s">
        <v>117</v>
      </c>
      <c r="C15" s="4" t="s">
        <v>7</v>
      </c>
      <c r="D15" s="5">
        <v>1</v>
      </c>
      <c r="E15" s="6"/>
      <c r="F15" s="6">
        <f t="shared" si="0"/>
        <v>0</v>
      </c>
    </row>
    <row r="16" spans="1:6" x14ac:dyDescent="0.3">
      <c r="A16" s="7" t="s">
        <v>54</v>
      </c>
      <c r="B16" s="4" t="s">
        <v>118</v>
      </c>
      <c r="C16" s="4" t="s">
        <v>7</v>
      </c>
      <c r="D16" s="5">
        <v>1</v>
      </c>
      <c r="E16" s="6"/>
      <c r="F16" s="6">
        <f t="shared" si="0"/>
        <v>0</v>
      </c>
    </row>
    <row r="17" spans="1:6" x14ac:dyDescent="0.3">
      <c r="A17" s="7" t="s">
        <v>55</v>
      </c>
      <c r="B17" s="4" t="s">
        <v>17</v>
      </c>
      <c r="C17" s="4"/>
      <c r="D17" s="5"/>
      <c r="E17" s="6"/>
      <c r="F17" s="6"/>
    </row>
    <row r="18" spans="1:6" x14ac:dyDescent="0.3">
      <c r="A18" s="9"/>
      <c r="B18" s="23" t="s">
        <v>21</v>
      </c>
      <c r="C18" s="23"/>
      <c r="D18" s="23"/>
      <c r="E18" s="23"/>
      <c r="F18" s="23"/>
    </row>
    <row r="19" spans="1:6" x14ac:dyDescent="0.3">
      <c r="A19" s="7" t="s">
        <v>56</v>
      </c>
      <c r="B19" s="4" t="s">
        <v>22</v>
      </c>
      <c r="C19" s="4" t="s">
        <v>7</v>
      </c>
      <c r="D19" s="5">
        <v>2</v>
      </c>
      <c r="E19" s="6"/>
      <c r="F19" s="6">
        <f t="shared" ref="F19:F20" si="1">E19*D19</f>
        <v>0</v>
      </c>
    </row>
    <row r="20" spans="1:6" x14ac:dyDescent="0.3">
      <c r="A20" s="7" t="s">
        <v>57</v>
      </c>
      <c r="B20" s="4" t="s">
        <v>23</v>
      </c>
      <c r="C20" s="4" t="s">
        <v>7</v>
      </c>
      <c r="D20" s="5">
        <v>1</v>
      </c>
      <c r="E20" s="6"/>
      <c r="F20" s="6">
        <f t="shared" si="1"/>
        <v>0</v>
      </c>
    </row>
    <row r="21" spans="1:6" x14ac:dyDescent="0.3">
      <c r="A21" s="9"/>
      <c r="B21" s="23" t="s">
        <v>24</v>
      </c>
      <c r="C21" s="23"/>
      <c r="D21" s="23"/>
      <c r="E21" s="23"/>
      <c r="F21" s="23"/>
    </row>
    <row r="22" spans="1:6" x14ac:dyDescent="0.3">
      <c r="A22" s="7" t="s">
        <v>58</v>
      </c>
      <c r="B22" s="4" t="s">
        <v>25</v>
      </c>
      <c r="C22" s="4" t="s">
        <v>7</v>
      </c>
      <c r="D22" s="5">
        <v>1</v>
      </c>
      <c r="E22" s="6"/>
      <c r="F22" s="6">
        <f t="shared" ref="F22" si="2">E22*D22</f>
        <v>0</v>
      </c>
    </row>
    <row r="23" spans="1:6" x14ac:dyDescent="0.3">
      <c r="A23" s="9"/>
      <c r="B23" s="23" t="s">
        <v>119</v>
      </c>
      <c r="C23" s="23"/>
      <c r="D23" s="23"/>
      <c r="E23" s="23"/>
      <c r="F23" s="23"/>
    </row>
    <row r="24" spans="1:6" x14ac:dyDescent="0.3">
      <c r="A24" s="7" t="s">
        <v>59</v>
      </c>
      <c r="B24" s="4" t="s">
        <v>26</v>
      </c>
      <c r="C24" s="4" t="s">
        <v>7</v>
      </c>
      <c r="D24" s="5">
        <v>2</v>
      </c>
      <c r="E24" s="6"/>
      <c r="F24" s="6">
        <f t="shared" ref="F24" si="3">E24*D24</f>
        <v>0</v>
      </c>
    </row>
    <row r="25" spans="1:6" x14ac:dyDescent="0.3">
      <c r="A25" s="9"/>
      <c r="B25" s="23" t="s">
        <v>120</v>
      </c>
      <c r="C25" s="23"/>
      <c r="D25" s="23"/>
      <c r="E25" s="23"/>
      <c r="F25" s="23"/>
    </row>
    <row r="26" spans="1:6" x14ac:dyDescent="0.3">
      <c r="A26" s="7" t="s">
        <v>60</v>
      </c>
      <c r="B26" s="4" t="s">
        <v>27</v>
      </c>
      <c r="C26" s="4" t="s">
        <v>7</v>
      </c>
      <c r="D26" s="5">
        <v>1</v>
      </c>
      <c r="E26" s="6"/>
      <c r="F26" s="6">
        <f t="shared" ref="F26" si="4">E26*D26</f>
        <v>0</v>
      </c>
    </row>
    <row r="27" spans="1:6" x14ac:dyDescent="0.3">
      <c r="A27" s="9"/>
      <c r="B27" s="23" t="s">
        <v>28</v>
      </c>
      <c r="C27" s="23"/>
      <c r="D27" s="23"/>
      <c r="E27" s="23"/>
      <c r="F27" s="23"/>
    </row>
    <row r="28" spans="1:6" x14ac:dyDescent="0.3">
      <c r="A28" s="7" t="s">
        <v>61</v>
      </c>
      <c r="B28" s="4" t="s">
        <v>29</v>
      </c>
      <c r="C28" s="4" t="s">
        <v>30</v>
      </c>
      <c r="D28" s="5">
        <v>4</v>
      </c>
      <c r="E28" s="6"/>
      <c r="F28" s="6">
        <f t="shared" ref="F28:F29" si="5">E28*D28</f>
        <v>0</v>
      </c>
    </row>
    <row r="29" spans="1:6" x14ac:dyDescent="0.3">
      <c r="A29" s="7" t="s">
        <v>62</v>
      </c>
      <c r="B29" s="4" t="s">
        <v>31</v>
      </c>
      <c r="C29" s="4" t="s">
        <v>30</v>
      </c>
      <c r="D29" s="5">
        <v>1</v>
      </c>
      <c r="E29" s="6"/>
      <c r="F29" s="6">
        <f t="shared" si="5"/>
        <v>0</v>
      </c>
    </row>
    <row r="30" spans="1:6" x14ac:dyDescent="0.3">
      <c r="A30" s="9"/>
      <c r="B30" s="23" t="s">
        <v>32</v>
      </c>
      <c r="C30" s="23"/>
      <c r="D30" s="23"/>
      <c r="E30" s="23"/>
      <c r="F30" s="23"/>
    </row>
    <row r="31" spans="1:6" x14ac:dyDescent="0.3">
      <c r="A31" s="7"/>
      <c r="B31" s="4" t="s">
        <v>33</v>
      </c>
      <c r="C31" s="4" t="s">
        <v>30</v>
      </c>
      <c r="D31" s="5">
        <v>1.9</v>
      </c>
      <c r="E31" s="6"/>
      <c r="F31" s="6">
        <f t="shared" ref="F31:F33" si="6">E31*D31</f>
        <v>0</v>
      </c>
    </row>
    <row r="32" spans="1:6" x14ac:dyDescent="0.3">
      <c r="A32" s="7"/>
      <c r="B32" s="4" t="s">
        <v>34</v>
      </c>
      <c r="C32" s="4" t="s">
        <v>30</v>
      </c>
      <c r="D32" s="5">
        <v>3</v>
      </c>
      <c r="E32" s="6"/>
      <c r="F32" s="6">
        <f t="shared" si="6"/>
        <v>0</v>
      </c>
    </row>
    <row r="33" spans="1:6" x14ac:dyDescent="0.3">
      <c r="A33" s="7"/>
      <c r="B33" s="4" t="s">
        <v>35</v>
      </c>
      <c r="C33" s="4" t="s">
        <v>30</v>
      </c>
      <c r="D33" s="5">
        <v>0.2</v>
      </c>
      <c r="E33" s="6"/>
      <c r="F33" s="6">
        <f t="shared" si="6"/>
        <v>0</v>
      </c>
    </row>
    <row r="34" spans="1:6" x14ac:dyDescent="0.3">
      <c r="A34" s="9"/>
      <c r="B34" s="23" t="s">
        <v>36</v>
      </c>
      <c r="C34" s="23"/>
      <c r="D34" s="23"/>
      <c r="E34" s="23"/>
      <c r="F34" s="23"/>
    </row>
    <row r="35" spans="1:6" x14ac:dyDescent="0.3">
      <c r="A35" s="7"/>
      <c r="B35" s="4" t="s">
        <v>37</v>
      </c>
      <c r="C35" s="4" t="s">
        <v>30</v>
      </c>
      <c r="D35" s="5">
        <v>5.7</v>
      </c>
      <c r="E35" s="6"/>
      <c r="F35" s="6">
        <f t="shared" ref="F35:F37" si="7">E35*D35</f>
        <v>0</v>
      </c>
    </row>
    <row r="36" spans="1:6" x14ac:dyDescent="0.3">
      <c r="A36" s="7"/>
      <c r="B36" s="4" t="s">
        <v>38</v>
      </c>
      <c r="C36" s="4" t="s">
        <v>30</v>
      </c>
      <c r="D36" s="5">
        <v>0.3</v>
      </c>
      <c r="E36" s="6"/>
      <c r="F36" s="6">
        <f t="shared" si="7"/>
        <v>0</v>
      </c>
    </row>
    <row r="37" spans="1:6" x14ac:dyDescent="0.3">
      <c r="A37" s="7"/>
      <c r="B37" s="4" t="s">
        <v>121</v>
      </c>
      <c r="C37" s="4" t="s">
        <v>30</v>
      </c>
      <c r="D37" s="5">
        <v>5</v>
      </c>
      <c r="E37" s="6"/>
      <c r="F37" s="6">
        <f t="shared" si="7"/>
        <v>0</v>
      </c>
    </row>
    <row r="38" spans="1:6" ht="30" customHeight="1" x14ac:dyDescent="0.3">
      <c r="A38" s="9"/>
      <c r="B38" s="23" t="s">
        <v>64</v>
      </c>
      <c r="C38" s="23"/>
      <c r="D38" s="23"/>
      <c r="E38" s="23"/>
      <c r="F38" s="23"/>
    </row>
    <row r="39" spans="1:6" x14ac:dyDescent="0.3">
      <c r="A39" s="7" t="s">
        <v>39</v>
      </c>
      <c r="B39" s="10" t="s">
        <v>40</v>
      </c>
      <c r="C39" s="4" t="s">
        <v>41</v>
      </c>
      <c r="D39" s="5">
        <v>15</v>
      </c>
      <c r="E39" s="6"/>
      <c r="F39" s="6">
        <f t="shared" ref="F39" si="8">E39*D39</f>
        <v>0</v>
      </c>
    </row>
    <row r="40" spans="1:6" x14ac:dyDescent="0.3">
      <c r="A40" s="11"/>
      <c r="B40" s="12" t="s">
        <v>63</v>
      </c>
      <c r="C40" s="24">
        <f>SUM(F4,F6:F8,F10:F11,F13,F15:F17,F19:F20,F22,F24,F26,F28:F29,F31:F33,F35:F37)</f>
        <v>0</v>
      </c>
      <c r="D40" s="25"/>
      <c r="E40" s="25"/>
      <c r="F40" s="26"/>
    </row>
    <row r="41" spans="1:6" x14ac:dyDescent="0.3">
      <c r="A41" s="27"/>
      <c r="B41" s="28"/>
      <c r="C41" s="28"/>
      <c r="D41" s="28"/>
      <c r="E41" s="28"/>
      <c r="F41" s="29"/>
    </row>
    <row r="42" spans="1:6" x14ac:dyDescent="0.3">
      <c r="A42" s="16"/>
      <c r="B42" s="30" t="s">
        <v>42</v>
      </c>
      <c r="C42" s="30"/>
      <c r="D42" s="30"/>
      <c r="E42" s="30"/>
      <c r="F42" s="30"/>
    </row>
    <row r="43" spans="1:6" x14ac:dyDescent="0.3">
      <c r="A43" s="7"/>
      <c r="B43" s="4" t="s">
        <v>43</v>
      </c>
      <c r="C43" s="4" t="s">
        <v>11</v>
      </c>
      <c r="D43" s="5">
        <v>1</v>
      </c>
      <c r="E43" s="6"/>
      <c r="F43" s="6">
        <f>E43*D43</f>
        <v>0</v>
      </c>
    </row>
    <row r="44" spans="1:6" x14ac:dyDescent="0.3">
      <c r="A44" s="7"/>
      <c r="B44" s="4" t="s">
        <v>44</v>
      </c>
      <c r="C44" s="4" t="s">
        <v>11</v>
      </c>
      <c r="D44" s="5">
        <v>1</v>
      </c>
      <c r="E44" s="6"/>
      <c r="F44" s="6">
        <f t="shared" ref="F44:F47" si="9">E44*D44</f>
        <v>0</v>
      </c>
    </row>
    <row r="45" spans="1:6" x14ac:dyDescent="0.3">
      <c r="A45" s="7"/>
      <c r="B45" s="4" t="s">
        <v>45</v>
      </c>
      <c r="C45" s="4" t="s">
        <v>11</v>
      </c>
      <c r="D45" s="5">
        <v>1</v>
      </c>
      <c r="E45" s="6"/>
      <c r="F45" s="6">
        <f t="shared" si="9"/>
        <v>0</v>
      </c>
    </row>
    <row r="46" spans="1:6" x14ac:dyDescent="0.3">
      <c r="A46" s="7"/>
      <c r="B46" s="4" t="s">
        <v>46</v>
      </c>
      <c r="C46" s="4" t="s">
        <v>11</v>
      </c>
      <c r="D46" s="5">
        <v>1</v>
      </c>
      <c r="E46" s="6"/>
      <c r="F46" s="6">
        <f t="shared" si="9"/>
        <v>0</v>
      </c>
    </row>
    <row r="47" spans="1:6" x14ac:dyDescent="0.3">
      <c r="A47" s="7"/>
      <c r="B47" s="4" t="s">
        <v>47</v>
      </c>
      <c r="C47" s="4" t="s">
        <v>11</v>
      </c>
      <c r="D47" s="5">
        <v>1</v>
      </c>
      <c r="E47" s="6"/>
      <c r="F47" s="6">
        <f t="shared" si="9"/>
        <v>0</v>
      </c>
    </row>
    <row r="48" spans="1:6" x14ac:dyDescent="0.3">
      <c r="A48" s="11"/>
      <c r="B48" s="12" t="s">
        <v>67</v>
      </c>
      <c r="C48" s="13"/>
      <c r="D48" s="14"/>
      <c r="E48" s="15"/>
      <c r="F48" s="15">
        <f>SUM(F43:F47)</f>
        <v>0</v>
      </c>
    </row>
    <row r="50" spans="3:6" x14ac:dyDescent="0.3">
      <c r="C50" s="51" t="s">
        <v>125</v>
      </c>
      <c r="D50" s="51"/>
      <c r="E50" s="51"/>
      <c r="F50" s="19">
        <f>SUM(C40,F48)</f>
        <v>0</v>
      </c>
    </row>
    <row r="52" spans="3:6" x14ac:dyDescent="0.3">
      <c r="C52" s="53"/>
      <c r="D52" s="54"/>
      <c r="E52" s="50"/>
      <c r="F52" s="50"/>
    </row>
  </sheetData>
  <mergeCells count="18">
    <mergeCell ref="C50:E50"/>
    <mergeCell ref="B30:F30"/>
    <mergeCell ref="A2:F2"/>
    <mergeCell ref="A3:F3"/>
    <mergeCell ref="B5:F5"/>
    <mergeCell ref="B9:F9"/>
    <mergeCell ref="B12:F12"/>
    <mergeCell ref="B14:F14"/>
    <mergeCell ref="B18:F18"/>
    <mergeCell ref="B21:F21"/>
    <mergeCell ref="B23:F23"/>
    <mergeCell ref="B25:F25"/>
    <mergeCell ref="B27:F27"/>
    <mergeCell ref="B34:F34"/>
    <mergeCell ref="B38:F38"/>
    <mergeCell ref="C40:F40"/>
    <mergeCell ref="A41:F41"/>
    <mergeCell ref="B42:F42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3" sqref="B3"/>
    </sheetView>
  </sheetViews>
  <sheetFormatPr defaultRowHeight="14.4" x14ac:dyDescent="0.3"/>
  <cols>
    <col min="1" max="1" width="26.109375" bestFit="1" customWidth="1"/>
    <col min="2" max="2" width="20.44140625" customWidth="1"/>
  </cols>
  <sheetData>
    <row r="1" spans="1:2" ht="52.2" customHeight="1" x14ac:dyDescent="0.3">
      <c r="A1" s="55" t="s">
        <v>129</v>
      </c>
      <c r="B1" s="55"/>
    </row>
    <row r="2" spans="1:2" ht="15.6" x14ac:dyDescent="0.3">
      <c r="A2" s="56" t="s">
        <v>130</v>
      </c>
      <c r="B2" s="57">
        <f>stavba!F53</f>
        <v>0</v>
      </c>
    </row>
    <row r="3" spans="1:2" ht="15.6" x14ac:dyDescent="0.3">
      <c r="A3" s="56" t="s">
        <v>126</v>
      </c>
      <c r="B3" s="57">
        <f>VZT!F50</f>
        <v>0</v>
      </c>
    </row>
    <row r="4" spans="1:2" ht="15.6" x14ac:dyDescent="0.3">
      <c r="A4" s="56" t="s">
        <v>124</v>
      </c>
      <c r="B4" s="57">
        <f>SUM(B2:B3)*21%</f>
        <v>0</v>
      </c>
    </row>
    <row r="5" spans="1:2" ht="15.6" x14ac:dyDescent="0.3">
      <c r="A5" s="58" t="s">
        <v>127</v>
      </c>
      <c r="B5" s="59">
        <f>SUM(B2:B4)</f>
        <v>0</v>
      </c>
    </row>
  </sheetData>
  <mergeCells count="1">
    <mergeCell ref="A1:B1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stavba</vt:lpstr>
      <vt:lpstr>VZT</vt:lpstr>
      <vt:lpstr>Rekapitulace</vt:lpstr>
      <vt:lpstr>stavba!Názvy_tisku</vt:lpstr>
      <vt:lpstr>VZT!Názvy_tisku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Arazimova Marta</dc:creator>
  <cp:lastModifiedBy>Arazimova Marta</cp:lastModifiedBy>
  <cp:lastPrinted>2017-05-29T11:14:32Z</cp:lastPrinted>
  <dcterms:created xsi:type="dcterms:W3CDTF">2017-05-29T09:10:11Z</dcterms:created>
  <dcterms:modified xsi:type="dcterms:W3CDTF">2017-05-29T11:15:33Z</dcterms:modified>
</cp:coreProperties>
</file>