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35" yWindow="510" windowWidth="10995" windowHeight="10425"/>
  </bookViews>
  <sheets>
    <sheet name="List2" sheetId="2" r:id="rId1"/>
  </sheets>
  <definedNames>
    <definedName name="_xlnm.Print_Area" localSheetId="0">List2!$A$1:$G$47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H40" i="2" l="1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I26" i="2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23" i="2" l="1"/>
  <c r="I7" i="2"/>
  <c r="H7" i="2" s="1"/>
  <c r="E37" i="2"/>
  <c r="E34" i="2"/>
  <c r="E25" i="2"/>
  <c r="E24" i="2"/>
  <c r="E10" i="2"/>
  <c r="E17" i="2"/>
  <c r="E18" i="2"/>
  <c r="E13" i="2"/>
  <c r="E8" i="2"/>
  <c r="D8" i="2" s="1"/>
  <c r="I41" i="2" l="1"/>
  <c r="H41" i="2" s="1"/>
  <c r="E33" i="2"/>
  <c r="E29" i="2"/>
  <c r="D40" i="2" l="1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E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E7" i="2"/>
  <c r="D7" i="2" s="1"/>
  <c r="E41" i="2" l="1"/>
  <c r="D41" i="2" s="1"/>
  <c r="D23" i="2"/>
</calcChain>
</file>

<file path=xl/sharedStrings.xml><?xml version="1.0" encoding="utf-8"?>
<sst xmlns="http://schemas.openxmlformats.org/spreadsheetml/2006/main" count="93" uniqueCount="85">
  <si>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</si>
  <si>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</si>
  <si>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</si>
  <si>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</si>
  <si>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</si>
  <si>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</si>
  <si>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</si>
  <si>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</si>
  <si>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</si>
  <si>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</si>
  <si>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</si>
  <si>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</si>
  <si>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</si>
  <si>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</si>
  <si>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</si>
  <si>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</si>
  <si>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</si>
  <si>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</si>
  <si>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</si>
  <si>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</si>
  <si>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</si>
  <si>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</si>
  <si>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</si>
  <si>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</si>
  <si>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</si>
  <si>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</si>
  <si>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</si>
  <si>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</si>
  <si>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</si>
  <si>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</si>
  <si>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</si>
  <si>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</si>
  <si>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</si>
  <si>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</si>
  <si>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</si>
  <si>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</si>
  <si>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</si>
  <si>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</si>
  <si>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</si>
  <si>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</si>
  <si>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</si>
  <si>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</si>
  <si>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</si>
  <si>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</si>
  <si>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</si>
  <si>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</si>
  <si>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</si>
  <si>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</si>
  <si>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</si>
  <si>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</si>
  <si>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</si>
  <si>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</si>
  <si>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</si>
  <si>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</si>
  <si>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</si>
  <si>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</si>
  <si>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</si>
  <si>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</si>
  <si>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</si>
  <si>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</si>
  <si>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</si>
  <si>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</si>
  <si>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</si>
  <si>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</si>
  <si>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</si>
  <si>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</si>
  <si>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</si>
  <si>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</si>
  <si>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</si>
  <si>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</si>
  <si>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</si>
  <si>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</si>
  <si>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</si>
  <si>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z toho tvorba Fondu účelově určených prostředků</t>
  </si>
  <si>
    <t>A.V.a.</t>
  </si>
  <si>
    <t>B.I.x.</t>
  </si>
  <si>
    <t>Část II.</t>
  </si>
  <si>
    <t>Další významné hospodářské skutečnosti:</t>
  </si>
  <si>
    <t>částky uvedené ve sloupcích 4 až 7 jsou v tisících Kč</t>
  </si>
  <si>
    <t>Psychologický ústav AV ČR, v.v.i.</t>
  </si>
  <si>
    <t>Návrh rozpočtu 2019 (v tis. Kč)</t>
  </si>
  <si>
    <t>Skutečnost 2019 (v tis. Kč)</t>
  </si>
  <si>
    <t>Rozpočet na rok 2019 vycházel z informací dostupných k datu sestavení a zohledňoval veškeré známé hospodářské skutečnosti, včetně ekonomické a finanční situace. Veškeré údaje se týkají hlavní činnosti. Další ani jinou činnost jednotka neprováděla.</t>
  </si>
  <si>
    <t>Tržby za vlastní výkony a zboží tvoří tržby ze zakázek hlavní činnosti. Ostatní výnosy jsou tvořeny zejména zúčtováním poměrné části odpisů majetku pořízeného z dotace. Provozní dotace institucionální vychází ze schválených neinvestičních prostředků přidělených AV ČR. Provozní dotace mimorozpočtové vychází ze schválených prostředků GA ČR, TA ČR a ostatních.</t>
  </si>
  <si>
    <t xml:space="preserve">  Plán výnosů a nákladů rozpočtu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</si>
</sst>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49" fontId="4" fillId="0" borderId="8" xfId="1" applyNumberFormat="1" applyFont="1" applyFill="1" applyBorder="1" applyAlignment="1" applyProtection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17" xfId="0" applyFont="1" applyBorder="1"/>
    <xf numFmtId="0" fontId="3" fillId="0" borderId="18" xfId="1" applyNumberFormat="1" applyFont="1" applyFill="1" applyBorder="1" applyAlignment="1" applyProtection="1">
      <alignment horizontal="center" wrapText="1"/>
    </xf>
    <xf numFmtId="0" fontId="5" fillId="0" borderId="18" xfId="1" applyNumberFormat="1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18" xfId="1" applyNumberFormat="1" applyFont="1" applyFill="1" applyBorder="1" applyAlignment="1" applyProtection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6" fillId="0" borderId="2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2" fillId="2" borderId="5" xfId="0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center"/>
    </xf>
    <xf numFmtId="0" fontId="4" fillId="0" borderId="5" xfId="1" applyNumberFormat="1" applyFont="1" applyFill="1" applyBorder="1" applyAlignment="1" applyProtection="1">
      <alignment horizontal="center"/>
    </xf>
    <xf numFmtId="0" fontId="4" fillId="0" borderId="11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 wrapText="1"/>
    </xf>
    <xf numFmtId="0" fontId="4" fillId="0" borderId="11" xfId="1" applyNumberFormat="1" applyFont="1" applyFill="1" applyBorder="1" applyAlignment="1" applyProtection="1">
      <alignment horizontal="center" wrapText="1"/>
    </xf>
    <xf numFmtId="0" fontId="4" fillId="0" borderId="18" xfId="1" applyNumberFormat="1" applyFont="1" applyFill="1" applyBorder="1" applyAlignment="1" applyProtection="1">
      <alignment horizontal="center"/>
    </xf>
    <xf numFmtId="0" fontId="2" fillId="4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4" xfId="1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2" xfId="1" applyNumberFormat="1" applyFont="1" applyFill="1" applyBorder="1" applyAlignment="1" applyProtection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4" xfId="1" applyNumberFormat="1" applyFont="1" applyFill="1" applyBorder="1" applyAlignment="1" applyProtection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25" xfId="1" applyNumberFormat="1" applyFont="1" applyFill="1" applyBorder="1" applyAlignment="1" applyProtection="1">
      <alignment horizontal="center"/>
    </xf>
    <xf numFmtId="0" fontId="4" fillId="0" borderId="25" xfId="1" applyNumberFormat="1" applyFont="1" applyFill="1" applyBorder="1" applyAlignment="1" applyProtection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18" xfId="1" applyNumberFormat="1" applyFont="1" applyFill="1" applyBorder="1" applyAlignment="1" applyProtection="1">
      <alignment horizontal="center" wrapText="1"/>
    </xf>
    <xf numFmtId="0" fontId="1" fillId="0" borderId="20" xfId="0" applyFont="1" applyBorder="1"/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1" fontId="4" fillId="0" borderId="2" xfId="1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4" fillId="0" borderId="11" xfId="1" applyNumberFormat="1" applyFont="1" applyFill="1" applyBorder="1" applyAlignment="1" applyProtection="1">
      <alignment horizontal="center"/>
    </xf>
    <xf numFmtId="1" fontId="4" fillId="0" borderId="24" xfId="1" applyNumberFormat="1" applyFont="1" applyFill="1" applyBorder="1" applyAlignment="1" applyProtection="1">
      <alignment horizontal="center"/>
    </xf>
    <xf numFmtId="1" fontId="4" fillId="0" borderId="18" xfId="1" applyNumberFormat="1" applyFont="1" applyFill="1" applyBorder="1" applyAlignment="1" applyProtection="1">
      <alignment horizontal="center"/>
    </xf>
    <xf numFmtId="1" fontId="4" fillId="0" borderId="8" xfId="1" applyNumberFormat="1" applyFont="1" applyFill="1" applyBorder="1" applyAlignment="1" applyProtection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4" fillId="3" borderId="11" xfId="1" applyNumberFormat="1" applyFont="1" applyFill="1" applyBorder="1" applyAlignment="1" applyProtection="1">
      <alignment horizont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1" fontId="2" fillId="0" borderId="18" xfId="0" applyNumberFormat="1" applyFont="1" applyBorder="1" applyAlignment="1">
      <alignment horizontal="center"/>
    </xf>
    <xf numFmtId="1" fontId="4" fillId="0" borderId="18" xfId="1" applyNumberFormat="1" applyFont="1" applyFill="1" applyBorder="1" applyAlignment="1" applyProtection="1">
      <alignment horizont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7" xfId="1" applyNumberFormat="1" applyFont="1" applyFill="1" applyBorder="1" applyAlignment="1" applyProtection="1">
      <alignment horizontal="center" vertical="center" wrapText="1"/>
    </xf>
    <xf numFmtId="1" fontId="4" fillId="0" borderId="5" xfId="1" applyNumberFormat="1" applyFont="1" applyFill="1" applyBorder="1" applyAlignment="1" applyProtection="1">
      <alignment horizontal="center"/>
    </xf>
    <xf numFmtId="1" fontId="4" fillId="0" borderId="28" xfId="1" applyNumberFormat="1" applyFont="1" applyFill="1" applyBorder="1" applyAlignment="1" applyProtection="1">
      <alignment horizontal="center"/>
    </xf>
    <xf numFmtId="1" fontId="4" fillId="0" borderId="14" xfId="1" applyNumberFormat="1" applyFont="1" applyFill="1" applyBorder="1" applyAlignment="1" applyProtection="1">
      <alignment horizontal="center"/>
    </xf>
    <xf numFmtId="1" fontId="4" fillId="0" borderId="29" xfId="1" applyNumberFormat="1" applyFont="1" applyFill="1" applyBorder="1" applyAlignment="1" applyProtection="1">
      <alignment horizontal="center"/>
    </xf>
    <xf numFmtId="1" fontId="4" fillId="0" borderId="8" xfId="1" applyNumberFormat="1" applyFont="1" applyFill="1" applyBorder="1" applyAlignment="1" applyProtection="1">
      <alignment horizontal="center" wrapText="1"/>
    </xf>
    <xf numFmtId="1" fontId="4" fillId="0" borderId="25" xfId="1" applyNumberFormat="1" applyFont="1" applyFill="1" applyBorder="1" applyAlignment="1" applyProtection="1">
      <alignment horizontal="center"/>
    </xf>
    <xf numFmtId="1" fontId="4" fillId="0" borderId="25" xfId="1" applyNumberFormat="1" applyFont="1" applyFill="1" applyBorder="1" applyAlignment="1" applyProtection="1">
      <alignment horizontal="center" wrapText="1"/>
    </xf>
    <xf numFmtId="1" fontId="4" fillId="0" borderId="11" xfId="1" applyNumberFormat="1" applyFont="1" applyFill="1" applyBorder="1" applyAlignment="1" applyProtection="1">
      <alignment horizontal="center" wrapText="1"/>
    </xf>
    <xf numFmtId="0" fontId="2" fillId="0" borderId="15" xfId="0" applyFont="1" applyBorder="1" applyAlignment="1">
      <alignment wrapText="1"/>
    </xf>
    <xf numFmtId="0" fontId="2" fillId="0" borderId="15" xfId="0" applyFont="1" applyBorder="1"/>
    <xf numFmtId="1" fontId="0" fillId="0" borderId="0" xfId="0" applyNumberFormat="1"/>
    <xf numFmtId="1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10" fillId="0" borderId="16" xfId="0" applyFont="1" applyBorder="1" applyAlignment="1">
      <alignment horizontal="center"/>
    </xf>
    <xf numFmtId="0" fontId="5" fillId="0" borderId="21" xfId="1" applyNumberFormat="1" applyFont="1" applyFill="1" applyBorder="1" applyAlignment="1" applyProtection="1">
      <alignment horizontal="left" vertical="center"/>
    </xf>
    <xf numFmtId="0" fontId="5" fillId="0" borderId="22" xfId="1" applyNumberFormat="1" applyFont="1" applyFill="1" applyBorder="1" applyAlignment="1" applyProtection="1">
      <alignment horizontal="left" vertical="center"/>
    </xf>
    <xf numFmtId="0" fontId="2" fillId="0" borderId="16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6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1"/>
  <sheetViews>
    <sheetView tabSelected="1" workbookViewId="0">
      <selection activeCell="H4" sqref="H4:K4"/>
    </sheetView>
  </sheetViews>
  <sheetFormatPr defaultColWidth="8.5703125" defaultRowHeight="15" x14ac:dyDescent="0.25"/>
  <cols>
    <col min="1" max="1" width="11.7109375" customWidth="1"/>
    <col min="2" max="2" width="41.7109375" style="45" customWidth="1"/>
    <col min="5" max="5" width="9.42578125" style="56" bestFit="1" customWidth="1"/>
    <col min="9" max="9" width="9.42578125" bestFit="1" customWidth="1"/>
  </cols>
  <sheetData>
    <row r="1" spans="1:12" x14ac:dyDescent="0.25">
      <c r="A1" s="117" t="s">
        <v>84</v>
      </c>
      <c r="B1" s="117"/>
      <c r="C1" s="117"/>
      <c r="D1" s="117"/>
      <c r="E1" s="117"/>
      <c r="F1" s="117"/>
      <c r="G1" s="117"/>
    </row>
    <row r="2" spans="1:12" x14ac:dyDescent="0.25">
      <c r="A2" s="118" t="s">
        <v>78</v>
      </c>
      <c r="B2" s="118"/>
      <c r="C2" s="118"/>
      <c r="D2" s="118"/>
      <c r="E2" s="118"/>
      <c r="F2" s="118"/>
      <c r="G2" s="118"/>
    </row>
    <row r="3" spans="1:12" x14ac:dyDescent="0.25">
      <c r="A3" s="57"/>
      <c r="B3" s="57"/>
      <c r="C3" s="57"/>
      <c r="D3" s="57"/>
      <c r="E3" s="57"/>
      <c r="F3" s="57"/>
      <c r="G3" s="57"/>
    </row>
    <row r="4" spans="1:12" ht="15.75" thickBot="1" x14ac:dyDescent="0.3">
      <c r="A4" s="83" t="s">
        <v>79</v>
      </c>
      <c r="B4" s="57"/>
      <c r="C4" s="57"/>
      <c r="D4" s="119" t="s">
        <v>80</v>
      </c>
      <c r="E4" s="119"/>
      <c r="F4" s="119"/>
      <c r="G4" s="119"/>
      <c r="H4" s="126" t="s">
        <v>81</v>
      </c>
      <c r="I4" s="126"/>
      <c r="J4" s="126"/>
      <c r="K4" s="126"/>
    </row>
    <row r="5" spans="1:12" x14ac:dyDescent="0.25">
      <c r="A5" s="33">
        <v>1</v>
      </c>
      <c r="B5" s="34">
        <v>2</v>
      </c>
      <c r="C5" s="34">
        <v>3</v>
      </c>
      <c r="D5" s="58">
        <v>4</v>
      </c>
      <c r="E5" s="58">
        <v>5</v>
      </c>
      <c r="F5" s="2">
        <v>6</v>
      </c>
      <c r="G5" s="59">
        <v>7</v>
      </c>
      <c r="H5" s="102">
        <v>8</v>
      </c>
      <c r="I5" s="58">
        <v>9</v>
      </c>
      <c r="J5" s="2">
        <v>10</v>
      </c>
      <c r="K5" s="59">
        <v>11</v>
      </c>
    </row>
    <row r="6" spans="1:12" ht="29.25" x14ac:dyDescent="0.25">
      <c r="A6" s="25"/>
      <c r="B6" s="26"/>
      <c r="C6" s="84" t="s">
        <v>0</v>
      </c>
      <c r="D6" s="27" t="s">
        <v>1</v>
      </c>
      <c r="E6" s="27" t="s">
        <v>2</v>
      </c>
      <c r="F6" s="28" t="s">
        <v>3</v>
      </c>
      <c r="G6" s="29" t="s">
        <v>4</v>
      </c>
      <c r="H6" s="103" t="s">
        <v>1</v>
      </c>
      <c r="I6" s="27" t="s">
        <v>2</v>
      </c>
      <c r="J6" s="28" t="s">
        <v>3</v>
      </c>
      <c r="K6" s="29" t="s">
        <v>4</v>
      </c>
    </row>
    <row r="7" spans="1:12" ht="15.75" thickBot="1" x14ac:dyDescent="0.3">
      <c r="A7" s="30" t="s">
        <v>5</v>
      </c>
      <c r="B7" s="31" t="s">
        <v>6</v>
      </c>
      <c r="C7" s="32" t="s">
        <v>7</v>
      </c>
      <c r="D7" s="91">
        <f>E7+F7+G7</f>
        <v>37643.046909999997</v>
      </c>
      <c r="E7" s="91">
        <f>E8+E10+E13+E14+E15+E17</f>
        <v>37643.046909999997</v>
      </c>
      <c r="F7" s="47">
        <v>0</v>
      </c>
      <c r="G7" s="60">
        <v>0</v>
      </c>
      <c r="H7" s="91">
        <f>I7+J7+K7</f>
        <v>34097</v>
      </c>
      <c r="I7" s="91">
        <f>I8+I10+I13+I14+I15+I17+I21+I22</f>
        <v>34097</v>
      </c>
      <c r="J7" s="47">
        <v>0</v>
      </c>
      <c r="K7" s="60">
        <v>0</v>
      </c>
      <c r="L7" s="114"/>
    </row>
    <row r="8" spans="1:12" x14ac:dyDescent="0.25">
      <c r="A8" s="36" t="s">
        <v>39</v>
      </c>
      <c r="B8" s="1" t="s">
        <v>8</v>
      </c>
      <c r="C8" s="2">
        <v>50</v>
      </c>
      <c r="D8" s="90">
        <f>E8+F8+G8</f>
        <v>3059.94398</v>
      </c>
      <c r="E8" s="90">
        <f>3059943.98/1000</f>
        <v>3059.94398</v>
      </c>
      <c r="F8" s="61">
        <v>0</v>
      </c>
      <c r="G8" s="62">
        <v>0</v>
      </c>
      <c r="H8" s="90">
        <f>I8+J8+K8</f>
        <v>1709</v>
      </c>
      <c r="I8" s="90">
        <v>1709</v>
      </c>
      <c r="J8" s="61">
        <v>0</v>
      </c>
      <c r="K8" s="62">
        <v>0</v>
      </c>
      <c r="L8" s="114"/>
    </row>
    <row r="9" spans="1:12" ht="15.75" thickBot="1" x14ac:dyDescent="0.3">
      <c r="A9" s="37" t="s">
        <v>40</v>
      </c>
      <c r="B9" s="3" t="s">
        <v>9</v>
      </c>
      <c r="C9" s="4"/>
      <c r="D9" s="93">
        <f t="shared" ref="D9:D40" si="0">E9+F9+G9</f>
        <v>0</v>
      </c>
      <c r="E9" s="49">
        <v>0</v>
      </c>
      <c r="F9" s="64">
        <v>0</v>
      </c>
      <c r="G9" s="65">
        <v>0</v>
      </c>
      <c r="H9" s="93">
        <f t="shared" ref="H9:H40" si="1">I9+J9+K9</f>
        <v>0</v>
      </c>
      <c r="I9" s="104">
        <v>0</v>
      </c>
      <c r="J9" s="64">
        <v>0</v>
      </c>
      <c r="K9" s="65">
        <v>0</v>
      </c>
      <c r="L9" s="114"/>
    </row>
    <row r="10" spans="1:12" ht="15.75" thickBot="1" x14ac:dyDescent="0.3">
      <c r="A10" s="36" t="s">
        <v>41</v>
      </c>
      <c r="B10" s="1" t="s">
        <v>10</v>
      </c>
      <c r="C10" s="2">
        <v>51</v>
      </c>
      <c r="D10" s="90">
        <f t="shared" si="0"/>
        <v>7763.4609299999993</v>
      </c>
      <c r="E10" s="90">
        <f>7763460.93/1000</f>
        <v>7763.4609299999993</v>
      </c>
      <c r="F10" s="61">
        <v>0</v>
      </c>
      <c r="G10" s="62">
        <v>0</v>
      </c>
      <c r="H10" s="90">
        <f t="shared" si="1"/>
        <v>3873</v>
      </c>
      <c r="I10" s="90">
        <v>3873</v>
      </c>
      <c r="J10" s="61">
        <v>0</v>
      </c>
      <c r="K10" s="62">
        <v>0</v>
      </c>
      <c r="L10" s="114"/>
    </row>
    <row r="11" spans="1:12" ht="15.75" thickBot="1" x14ac:dyDescent="0.3">
      <c r="A11" s="38" t="s">
        <v>50</v>
      </c>
      <c r="B11" s="10" t="s">
        <v>16</v>
      </c>
      <c r="C11" s="14">
        <v>56</v>
      </c>
      <c r="D11" s="92">
        <f t="shared" si="0"/>
        <v>0</v>
      </c>
      <c r="E11" s="92">
        <v>0</v>
      </c>
      <c r="F11" s="50">
        <v>0</v>
      </c>
      <c r="G11" s="66">
        <v>0</v>
      </c>
      <c r="H11" s="105">
        <f t="shared" si="1"/>
        <v>0</v>
      </c>
      <c r="I11" s="92">
        <v>0</v>
      </c>
      <c r="J11" s="50">
        <v>0</v>
      </c>
      <c r="K11" s="66">
        <v>0</v>
      </c>
      <c r="L11" s="114"/>
    </row>
    <row r="12" spans="1:12" ht="15.75" thickBot="1" x14ac:dyDescent="0.3">
      <c r="A12" s="38" t="s">
        <v>51</v>
      </c>
      <c r="B12" s="10" t="s">
        <v>17</v>
      </c>
      <c r="C12" s="11">
        <v>57</v>
      </c>
      <c r="D12" s="90">
        <f t="shared" si="0"/>
        <v>0</v>
      </c>
      <c r="E12" s="92">
        <v>0</v>
      </c>
      <c r="F12" s="67">
        <v>0</v>
      </c>
      <c r="G12" s="68">
        <v>0</v>
      </c>
      <c r="H12" s="90">
        <f t="shared" si="1"/>
        <v>0</v>
      </c>
      <c r="I12" s="92">
        <v>0</v>
      </c>
      <c r="J12" s="67">
        <v>0</v>
      </c>
      <c r="K12" s="68">
        <v>0</v>
      </c>
      <c r="L12" s="114"/>
    </row>
    <row r="13" spans="1:12" ht="15.75" thickBot="1" x14ac:dyDescent="0.3">
      <c r="A13" s="36" t="s">
        <v>42</v>
      </c>
      <c r="B13" s="1" t="s">
        <v>11</v>
      </c>
      <c r="C13" s="2">
        <v>52</v>
      </c>
      <c r="D13" s="90">
        <f t="shared" si="0"/>
        <v>24996.642</v>
      </c>
      <c r="E13" s="90">
        <f>24996642/1000</f>
        <v>24996.642</v>
      </c>
      <c r="F13" s="61">
        <v>0</v>
      </c>
      <c r="G13" s="62">
        <v>0</v>
      </c>
      <c r="H13" s="90">
        <f t="shared" si="1"/>
        <v>26323</v>
      </c>
      <c r="I13" s="90">
        <v>26323</v>
      </c>
      <c r="J13" s="61">
        <v>0</v>
      </c>
      <c r="K13" s="62">
        <v>0</v>
      </c>
      <c r="L13" s="114"/>
    </row>
    <row r="14" spans="1:12" ht="15.75" thickBot="1" x14ac:dyDescent="0.3">
      <c r="A14" s="38" t="s">
        <v>43</v>
      </c>
      <c r="B14" s="10" t="s">
        <v>12</v>
      </c>
      <c r="C14" s="11">
        <v>53</v>
      </c>
      <c r="D14" s="48">
        <f t="shared" si="0"/>
        <v>52</v>
      </c>
      <c r="E14" s="50">
        <v>52</v>
      </c>
      <c r="F14" s="67">
        <v>0</v>
      </c>
      <c r="G14" s="68">
        <v>0</v>
      </c>
      <c r="H14" s="90">
        <f t="shared" si="1"/>
        <v>42</v>
      </c>
      <c r="I14" s="92">
        <v>42</v>
      </c>
      <c r="J14" s="67">
        <v>0</v>
      </c>
      <c r="K14" s="68">
        <v>0</v>
      </c>
      <c r="L14" s="114"/>
    </row>
    <row r="15" spans="1:12" x14ac:dyDescent="0.25">
      <c r="A15" s="36" t="s">
        <v>44</v>
      </c>
      <c r="B15" s="1" t="s">
        <v>13</v>
      </c>
      <c r="C15" s="2">
        <v>54</v>
      </c>
      <c r="D15" s="48">
        <f t="shared" si="0"/>
        <v>875</v>
      </c>
      <c r="E15" s="48">
        <v>875</v>
      </c>
      <c r="F15" s="61">
        <v>0</v>
      </c>
      <c r="G15" s="62">
        <v>0</v>
      </c>
      <c r="H15" s="90">
        <f t="shared" si="1"/>
        <v>1260</v>
      </c>
      <c r="I15" s="90">
        <v>1260</v>
      </c>
      <c r="J15" s="61">
        <v>0</v>
      </c>
      <c r="K15" s="62">
        <v>0</v>
      </c>
      <c r="L15" s="114"/>
    </row>
    <row r="16" spans="1:12" ht="30.75" thickBot="1" x14ac:dyDescent="0.3">
      <c r="A16" s="37" t="s">
        <v>74</v>
      </c>
      <c r="B16" s="3" t="s">
        <v>73</v>
      </c>
      <c r="C16" s="12"/>
      <c r="D16" s="54">
        <f t="shared" si="0"/>
        <v>750</v>
      </c>
      <c r="E16" s="49">
        <v>750</v>
      </c>
      <c r="F16" s="64">
        <v>0</v>
      </c>
      <c r="G16" s="65">
        <v>0</v>
      </c>
      <c r="H16" s="94">
        <f t="shared" si="1"/>
        <v>1083</v>
      </c>
      <c r="I16" s="104">
        <v>1083</v>
      </c>
      <c r="J16" s="64">
        <v>0</v>
      </c>
      <c r="K16" s="65">
        <v>0</v>
      </c>
      <c r="L16" s="114"/>
    </row>
    <row r="17" spans="1:12" ht="29.25" thickBot="1" x14ac:dyDescent="0.3">
      <c r="A17" s="36" t="s">
        <v>45</v>
      </c>
      <c r="B17" s="13" t="s">
        <v>14</v>
      </c>
      <c r="C17" s="2">
        <v>55</v>
      </c>
      <c r="D17" s="69">
        <f t="shared" si="0"/>
        <v>896</v>
      </c>
      <c r="E17" s="51">
        <f>140+756</f>
        <v>896</v>
      </c>
      <c r="F17" s="61">
        <v>0</v>
      </c>
      <c r="G17" s="62">
        <v>0</v>
      </c>
      <c r="H17" s="106">
        <f t="shared" si="1"/>
        <v>876</v>
      </c>
      <c r="I17" s="90">
        <v>876</v>
      </c>
      <c r="J17" s="61">
        <v>0</v>
      </c>
      <c r="K17" s="62">
        <v>0</v>
      </c>
      <c r="L17" s="114"/>
    </row>
    <row r="18" spans="1:12" x14ac:dyDescent="0.25">
      <c r="A18" s="39" t="s">
        <v>46</v>
      </c>
      <c r="B18" s="5" t="s">
        <v>47</v>
      </c>
      <c r="C18" s="6"/>
      <c r="D18" s="51">
        <f t="shared" si="0"/>
        <v>896</v>
      </c>
      <c r="E18" s="51">
        <f>140+756</f>
        <v>896</v>
      </c>
      <c r="F18" s="70">
        <v>0</v>
      </c>
      <c r="G18" s="71">
        <v>0</v>
      </c>
      <c r="H18" s="95">
        <f t="shared" si="1"/>
        <v>876</v>
      </c>
      <c r="I18" s="90">
        <v>876</v>
      </c>
      <c r="J18" s="70">
        <v>0</v>
      </c>
      <c r="K18" s="71">
        <v>0</v>
      </c>
      <c r="L18" s="114"/>
    </row>
    <row r="19" spans="1:12" x14ac:dyDescent="0.25">
      <c r="A19" s="39" t="s">
        <v>48</v>
      </c>
      <c r="B19" s="5" t="s">
        <v>36</v>
      </c>
      <c r="C19" s="6"/>
      <c r="D19" s="51">
        <f t="shared" si="0"/>
        <v>0</v>
      </c>
      <c r="E19" s="51">
        <v>0</v>
      </c>
      <c r="F19" s="70">
        <v>0</v>
      </c>
      <c r="G19" s="71">
        <v>0</v>
      </c>
      <c r="H19" s="95">
        <f t="shared" si="1"/>
        <v>0</v>
      </c>
      <c r="I19" s="95">
        <v>0</v>
      </c>
      <c r="J19" s="70">
        <v>0</v>
      </c>
      <c r="K19" s="71">
        <v>0</v>
      </c>
      <c r="L19" s="114"/>
    </row>
    <row r="20" spans="1:12" ht="15.75" thickBot="1" x14ac:dyDescent="0.3">
      <c r="A20" s="39" t="s">
        <v>49</v>
      </c>
      <c r="B20" s="7" t="s">
        <v>15</v>
      </c>
      <c r="C20" s="9"/>
      <c r="D20" s="54">
        <f t="shared" si="0"/>
        <v>0</v>
      </c>
      <c r="E20" s="49">
        <v>0</v>
      </c>
      <c r="F20" s="64">
        <v>0</v>
      </c>
      <c r="G20" s="65">
        <v>0</v>
      </c>
      <c r="H20" s="94">
        <f t="shared" si="1"/>
        <v>0</v>
      </c>
      <c r="I20" s="104">
        <v>0</v>
      </c>
      <c r="J20" s="64">
        <v>0</v>
      </c>
      <c r="K20" s="65">
        <v>0</v>
      </c>
      <c r="L20" s="114"/>
    </row>
    <row r="21" spans="1:12" ht="15.75" thickBot="1" x14ac:dyDescent="0.3">
      <c r="A21" s="38" t="s">
        <v>52</v>
      </c>
      <c r="B21" s="10" t="s">
        <v>18</v>
      </c>
      <c r="C21" s="11">
        <v>58</v>
      </c>
      <c r="D21" s="48">
        <f t="shared" si="0"/>
        <v>0</v>
      </c>
      <c r="E21" s="50">
        <v>0</v>
      </c>
      <c r="F21" s="50">
        <v>0</v>
      </c>
      <c r="G21" s="66">
        <v>0</v>
      </c>
      <c r="H21" s="107">
        <f t="shared" si="1"/>
        <v>14</v>
      </c>
      <c r="I21" s="92">
        <v>14</v>
      </c>
      <c r="J21" s="50">
        <v>0</v>
      </c>
      <c r="K21" s="66">
        <v>0</v>
      </c>
      <c r="L21" s="114"/>
    </row>
    <row r="22" spans="1:12" ht="15.75" thickBot="1" x14ac:dyDescent="0.3">
      <c r="A22" s="38" t="s">
        <v>53</v>
      </c>
      <c r="B22" s="10" t="s">
        <v>19</v>
      </c>
      <c r="C22" s="11">
        <v>59</v>
      </c>
      <c r="D22" s="50">
        <f>E22+F22+G22</f>
        <v>0</v>
      </c>
      <c r="E22" s="50">
        <v>0</v>
      </c>
      <c r="F22" s="50">
        <v>0</v>
      </c>
      <c r="G22" s="66">
        <v>0</v>
      </c>
      <c r="H22" s="105">
        <f>I22+J22+K22</f>
        <v>0</v>
      </c>
      <c r="I22" s="92">
        <v>0</v>
      </c>
      <c r="J22" s="50">
        <v>0</v>
      </c>
      <c r="K22" s="66">
        <v>0</v>
      </c>
    </row>
    <row r="23" spans="1:12" ht="15.75" thickBot="1" x14ac:dyDescent="0.3">
      <c r="A23" s="15" t="s">
        <v>20</v>
      </c>
      <c r="B23" s="16" t="s">
        <v>21</v>
      </c>
      <c r="C23" s="17" t="s">
        <v>7</v>
      </c>
      <c r="D23" s="98">
        <f>E23+F23+G23</f>
        <v>37643.046909999997</v>
      </c>
      <c r="E23" s="98">
        <f>E24+E28+E29+E33+E40</f>
        <v>37643.046909999997</v>
      </c>
      <c r="F23" s="72">
        <v>0</v>
      </c>
      <c r="G23" s="73">
        <v>0</v>
      </c>
      <c r="H23" s="98">
        <f>I23+J23+K23</f>
        <v>34097</v>
      </c>
      <c r="I23" s="98">
        <f>I24+I28+I29+I33+I40+1</f>
        <v>34097</v>
      </c>
      <c r="J23" s="72">
        <v>0</v>
      </c>
      <c r="K23" s="73">
        <v>0</v>
      </c>
      <c r="L23" s="114"/>
    </row>
    <row r="24" spans="1:12" x14ac:dyDescent="0.25">
      <c r="A24" s="36" t="s">
        <v>54</v>
      </c>
      <c r="B24" s="13" t="s">
        <v>31</v>
      </c>
      <c r="C24" s="2">
        <v>69</v>
      </c>
      <c r="D24" s="54">
        <f t="shared" si="0"/>
        <v>34719.017</v>
      </c>
      <c r="E24" s="101">
        <f>34719017/1000</f>
        <v>34719.017</v>
      </c>
      <c r="F24" s="74">
        <v>0</v>
      </c>
      <c r="G24" s="75">
        <v>0</v>
      </c>
      <c r="H24" s="94">
        <f t="shared" si="1"/>
        <v>31023</v>
      </c>
      <c r="I24" s="101">
        <v>31023</v>
      </c>
      <c r="J24" s="74">
        <v>0</v>
      </c>
      <c r="K24" s="75">
        <v>0</v>
      </c>
      <c r="L24" s="114"/>
    </row>
    <row r="25" spans="1:12" x14ac:dyDescent="0.25">
      <c r="A25" s="39" t="s">
        <v>55</v>
      </c>
      <c r="B25" s="8" t="s">
        <v>37</v>
      </c>
      <c r="C25" s="20"/>
      <c r="D25" s="51">
        <f t="shared" si="0"/>
        <v>23435</v>
      </c>
      <c r="E25" s="52">
        <f>23435</f>
        <v>23435</v>
      </c>
      <c r="F25" s="70">
        <v>0</v>
      </c>
      <c r="G25" s="71">
        <v>0</v>
      </c>
      <c r="H25" s="95">
        <f t="shared" si="1"/>
        <v>19773</v>
      </c>
      <c r="I25" s="95">
        <v>19773</v>
      </c>
      <c r="J25" s="70">
        <v>0</v>
      </c>
      <c r="K25" s="71">
        <v>0</v>
      </c>
      <c r="L25" s="114"/>
    </row>
    <row r="26" spans="1:12" x14ac:dyDescent="0.25">
      <c r="A26" s="39" t="s">
        <v>56</v>
      </c>
      <c r="B26" s="8" t="s">
        <v>38</v>
      </c>
      <c r="C26" s="20"/>
      <c r="D26" s="51">
        <f t="shared" si="0"/>
        <v>0</v>
      </c>
      <c r="E26" s="51">
        <v>0</v>
      </c>
      <c r="F26" s="70">
        <v>0</v>
      </c>
      <c r="G26" s="71">
        <v>0</v>
      </c>
      <c r="H26" s="95">
        <f t="shared" si="1"/>
        <v>0</v>
      </c>
      <c r="I26" s="108">
        <f>0</f>
        <v>0</v>
      </c>
      <c r="J26" s="70">
        <v>0</v>
      </c>
      <c r="K26" s="71">
        <v>0</v>
      </c>
      <c r="L26" s="114"/>
    </row>
    <row r="27" spans="1:12" ht="15.75" thickBot="1" x14ac:dyDescent="0.3">
      <c r="A27" s="37" t="s">
        <v>75</v>
      </c>
      <c r="B27" s="21" t="s">
        <v>15</v>
      </c>
      <c r="C27" s="4"/>
      <c r="D27" s="76">
        <f t="shared" si="0"/>
        <v>11284</v>
      </c>
      <c r="E27" s="77">
        <v>11284</v>
      </c>
      <c r="F27" s="78">
        <v>0</v>
      </c>
      <c r="G27" s="79">
        <v>0</v>
      </c>
      <c r="H27" s="109">
        <f t="shared" si="1"/>
        <v>11251</v>
      </c>
      <c r="I27" s="110">
        <v>11251</v>
      </c>
      <c r="J27" s="78">
        <v>0</v>
      </c>
      <c r="K27" s="79">
        <v>0</v>
      </c>
      <c r="L27" s="114"/>
    </row>
    <row r="28" spans="1:12" ht="15.75" thickBot="1" x14ac:dyDescent="0.3">
      <c r="A28" s="38" t="s">
        <v>57</v>
      </c>
      <c r="B28" s="22" t="s">
        <v>30</v>
      </c>
      <c r="C28" s="11">
        <v>68</v>
      </c>
      <c r="D28" s="50">
        <f t="shared" si="0"/>
        <v>0</v>
      </c>
      <c r="E28" s="53">
        <v>0</v>
      </c>
      <c r="F28" s="67">
        <v>0</v>
      </c>
      <c r="G28" s="68">
        <v>0</v>
      </c>
      <c r="H28" s="92">
        <f t="shared" si="1"/>
        <v>0</v>
      </c>
      <c r="I28" s="111">
        <v>0</v>
      </c>
      <c r="J28" s="67">
        <v>0</v>
      </c>
      <c r="K28" s="68">
        <v>0</v>
      </c>
      <c r="L28" s="114"/>
    </row>
    <row r="29" spans="1:12" x14ac:dyDescent="0.25">
      <c r="A29" s="41" t="s">
        <v>58</v>
      </c>
      <c r="B29" s="40" t="s">
        <v>22</v>
      </c>
      <c r="C29" s="35">
        <v>60</v>
      </c>
      <c r="D29" s="54">
        <f t="shared" si="0"/>
        <v>171</v>
      </c>
      <c r="E29" s="54">
        <f>E30+E31+E32</f>
        <v>171</v>
      </c>
      <c r="F29" s="74">
        <v>0</v>
      </c>
      <c r="G29" s="75">
        <v>0</v>
      </c>
      <c r="H29" s="94">
        <f t="shared" si="1"/>
        <v>283</v>
      </c>
      <c r="I29" s="94">
        <v>283</v>
      </c>
      <c r="J29" s="74">
        <v>0</v>
      </c>
      <c r="K29" s="75">
        <v>0</v>
      </c>
      <c r="L29" s="114"/>
    </row>
    <row r="30" spans="1:12" x14ac:dyDescent="0.25">
      <c r="A30" s="39" t="s">
        <v>67</v>
      </c>
      <c r="B30" s="8" t="s">
        <v>23</v>
      </c>
      <c r="C30" s="6"/>
      <c r="D30" s="51">
        <f t="shared" si="0"/>
        <v>110</v>
      </c>
      <c r="E30" s="51">
        <v>110</v>
      </c>
      <c r="F30" s="70">
        <v>0</v>
      </c>
      <c r="G30" s="71">
        <v>0</v>
      </c>
      <c r="H30" s="95">
        <f t="shared" si="1"/>
        <v>0</v>
      </c>
      <c r="I30" s="95">
        <v>0</v>
      </c>
      <c r="J30" s="70">
        <v>0</v>
      </c>
      <c r="K30" s="71">
        <v>0</v>
      </c>
      <c r="L30" s="114"/>
    </row>
    <row r="31" spans="1:12" x14ac:dyDescent="0.25">
      <c r="A31" s="39" t="s">
        <v>68</v>
      </c>
      <c r="B31" s="18" t="s">
        <v>24</v>
      </c>
      <c r="C31" s="6"/>
      <c r="D31" s="51">
        <f t="shared" si="0"/>
        <v>61</v>
      </c>
      <c r="E31" s="51">
        <v>61</v>
      </c>
      <c r="F31" s="70">
        <v>0</v>
      </c>
      <c r="G31" s="71">
        <v>0</v>
      </c>
      <c r="H31" s="95">
        <f t="shared" si="1"/>
        <v>139</v>
      </c>
      <c r="I31" s="95">
        <v>139</v>
      </c>
      <c r="J31" s="70">
        <v>0</v>
      </c>
      <c r="K31" s="71">
        <v>0</v>
      </c>
      <c r="L31" s="114"/>
    </row>
    <row r="32" spans="1:12" ht="15.75" thickBot="1" x14ac:dyDescent="0.3">
      <c r="A32" s="37" t="s">
        <v>69</v>
      </c>
      <c r="B32" s="7" t="s">
        <v>25</v>
      </c>
      <c r="C32" s="9"/>
      <c r="D32" s="49">
        <f t="shared" si="0"/>
        <v>0</v>
      </c>
      <c r="E32" s="49">
        <v>0</v>
      </c>
      <c r="F32" s="64">
        <v>0</v>
      </c>
      <c r="G32" s="65">
        <v>0</v>
      </c>
      <c r="H32" s="109">
        <f t="shared" si="1"/>
        <v>0</v>
      </c>
      <c r="I32" s="95">
        <v>0</v>
      </c>
      <c r="J32" s="78">
        <v>0</v>
      </c>
      <c r="K32" s="79">
        <v>0</v>
      </c>
      <c r="L32" s="114"/>
    </row>
    <row r="33" spans="1:12" x14ac:dyDescent="0.25">
      <c r="A33" s="41" t="s">
        <v>59</v>
      </c>
      <c r="B33" s="40" t="s">
        <v>26</v>
      </c>
      <c r="C33" s="99">
        <v>64</v>
      </c>
      <c r="D33" s="94">
        <f t="shared" si="0"/>
        <v>2753.0299100000002</v>
      </c>
      <c r="E33" s="94">
        <f>E34+E39</f>
        <v>2753.0299100000002</v>
      </c>
      <c r="F33" s="100">
        <v>0</v>
      </c>
      <c r="G33" s="75">
        <v>0</v>
      </c>
      <c r="H33" s="90">
        <f t="shared" si="1"/>
        <v>2790</v>
      </c>
      <c r="I33" s="90">
        <v>2790</v>
      </c>
      <c r="J33" s="61">
        <v>0</v>
      </c>
      <c r="K33" s="62">
        <v>0</v>
      </c>
      <c r="L33" s="114"/>
    </row>
    <row r="34" spans="1:12" x14ac:dyDescent="0.25">
      <c r="A34" s="39" t="s">
        <v>60</v>
      </c>
      <c r="B34" s="19" t="s">
        <v>27</v>
      </c>
      <c r="C34" s="20"/>
      <c r="D34" s="95">
        <f t="shared" si="0"/>
        <v>1387.02991</v>
      </c>
      <c r="E34" s="95">
        <f>1387029.91/1000</f>
        <v>1387.02991</v>
      </c>
      <c r="F34" s="96">
        <v>0</v>
      </c>
      <c r="G34" s="71">
        <v>0</v>
      </c>
      <c r="H34" s="95">
        <f t="shared" si="1"/>
        <v>1393</v>
      </c>
      <c r="I34" s="95">
        <v>1393</v>
      </c>
      <c r="J34" s="70">
        <v>0</v>
      </c>
      <c r="K34" s="71">
        <v>0</v>
      </c>
      <c r="L34" s="114"/>
    </row>
    <row r="35" spans="1:12" x14ac:dyDescent="0.25">
      <c r="A35" s="39" t="s">
        <v>61</v>
      </c>
      <c r="B35" s="8" t="s">
        <v>70</v>
      </c>
      <c r="C35" s="20"/>
      <c r="D35" s="95">
        <f t="shared" si="0"/>
        <v>0</v>
      </c>
      <c r="E35" s="95">
        <v>0</v>
      </c>
      <c r="F35" s="96">
        <v>0</v>
      </c>
      <c r="G35" s="71">
        <v>0</v>
      </c>
      <c r="H35" s="95">
        <f t="shared" si="1"/>
        <v>0</v>
      </c>
      <c r="I35" s="95">
        <v>0</v>
      </c>
      <c r="J35" s="70">
        <v>0</v>
      </c>
      <c r="K35" s="71">
        <v>0</v>
      </c>
      <c r="L35" s="114"/>
    </row>
    <row r="36" spans="1:12" x14ac:dyDescent="0.25">
      <c r="A36" s="39" t="s">
        <v>62</v>
      </c>
      <c r="B36" s="8" t="s">
        <v>71</v>
      </c>
      <c r="C36" s="20"/>
      <c r="D36" s="95">
        <f t="shared" si="0"/>
        <v>0</v>
      </c>
      <c r="E36" s="95">
        <v>0</v>
      </c>
      <c r="F36" s="96">
        <v>0</v>
      </c>
      <c r="G36" s="71">
        <v>0</v>
      </c>
      <c r="H36" s="95">
        <f t="shared" si="1"/>
        <v>0</v>
      </c>
      <c r="I36" s="95">
        <v>0</v>
      </c>
      <c r="J36" s="70">
        <v>0</v>
      </c>
      <c r="K36" s="71">
        <v>0</v>
      </c>
      <c r="L36" s="114"/>
    </row>
    <row r="37" spans="1:12" x14ac:dyDescent="0.25">
      <c r="A37" s="39" t="s">
        <v>63</v>
      </c>
      <c r="B37" s="8" t="s">
        <v>72</v>
      </c>
      <c r="C37" s="20"/>
      <c r="D37" s="95">
        <f t="shared" si="0"/>
        <v>1177.02991</v>
      </c>
      <c r="E37" s="95">
        <f>1177029.91/1000</f>
        <v>1177.02991</v>
      </c>
      <c r="F37" s="96">
        <v>0</v>
      </c>
      <c r="G37" s="71">
        <v>0</v>
      </c>
      <c r="H37" s="95">
        <f t="shared" si="1"/>
        <v>1177</v>
      </c>
      <c r="I37" s="95">
        <v>1177</v>
      </c>
      <c r="J37" s="70">
        <v>0</v>
      </c>
      <c r="K37" s="71">
        <v>0</v>
      </c>
      <c r="L37" s="114"/>
    </row>
    <row r="38" spans="1:12" x14ac:dyDescent="0.25">
      <c r="A38" s="39" t="s">
        <v>64</v>
      </c>
      <c r="B38" s="8" t="s">
        <v>28</v>
      </c>
      <c r="C38" s="20"/>
      <c r="D38" s="95">
        <f t="shared" si="0"/>
        <v>210</v>
      </c>
      <c r="E38" s="95">
        <v>210</v>
      </c>
      <c r="F38" s="96">
        <v>0</v>
      </c>
      <c r="G38" s="71">
        <v>0</v>
      </c>
      <c r="H38" s="95">
        <f t="shared" si="1"/>
        <v>216</v>
      </c>
      <c r="I38" s="95">
        <v>216</v>
      </c>
      <c r="J38" s="70">
        <v>0</v>
      </c>
      <c r="K38" s="71">
        <v>0</v>
      </c>
      <c r="L38" s="114"/>
    </row>
    <row r="39" spans="1:12" ht="15.75" thickBot="1" x14ac:dyDescent="0.3">
      <c r="A39" s="39" t="s">
        <v>65</v>
      </c>
      <c r="B39" s="21" t="s">
        <v>15</v>
      </c>
      <c r="C39" s="4"/>
      <c r="D39" s="49">
        <f t="shared" si="0"/>
        <v>1366</v>
      </c>
      <c r="E39" s="49">
        <v>1366</v>
      </c>
      <c r="F39" s="64">
        <v>0</v>
      </c>
      <c r="G39" s="65">
        <v>0</v>
      </c>
      <c r="H39" s="104">
        <f t="shared" si="1"/>
        <v>0</v>
      </c>
      <c r="I39" s="104">
        <v>0</v>
      </c>
      <c r="J39" s="64">
        <v>0</v>
      </c>
      <c r="K39" s="65">
        <v>0</v>
      </c>
      <c r="L39" s="114"/>
    </row>
    <row r="40" spans="1:12" ht="15.75" thickBot="1" x14ac:dyDescent="0.3">
      <c r="A40" s="38" t="s">
        <v>66</v>
      </c>
      <c r="B40" s="22" t="s">
        <v>29</v>
      </c>
      <c r="C40" s="11">
        <v>65</v>
      </c>
      <c r="D40" s="54">
        <f t="shared" si="0"/>
        <v>0</v>
      </c>
      <c r="E40" s="63">
        <v>0</v>
      </c>
      <c r="F40" s="80">
        <v>0</v>
      </c>
      <c r="G40" s="81">
        <v>0</v>
      </c>
      <c r="H40" s="94">
        <f t="shared" si="1"/>
        <v>0</v>
      </c>
      <c r="I40" s="93">
        <v>0</v>
      </c>
      <c r="J40" s="80">
        <v>0</v>
      </c>
      <c r="K40" s="81">
        <v>0</v>
      </c>
      <c r="L40" s="114"/>
    </row>
    <row r="41" spans="1:12" ht="15.75" thickBot="1" x14ac:dyDescent="0.3">
      <c r="A41" s="23" t="s">
        <v>32</v>
      </c>
      <c r="B41" s="44" t="s">
        <v>33</v>
      </c>
      <c r="C41" s="24" t="s">
        <v>7</v>
      </c>
      <c r="D41" s="97">
        <f>E41+F41+G41</f>
        <v>0</v>
      </c>
      <c r="E41" s="97">
        <f>E23-E7</f>
        <v>0</v>
      </c>
      <c r="F41" s="55">
        <v>0</v>
      </c>
      <c r="G41" s="82">
        <v>0</v>
      </c>
      <c r="H41" s="97">
        <f>I41+J41+K41</f>
        <v>0</v>
      </c>
      <c r="I41" s="97">
        <f>I23-I7</f>
        <v>0</v>
      </c>
      <c r="J41" s="55">
        <v>0</v>
      </c>
      <c r="K41" s="82">
        <v>0</v>
      </c>
      <c r="L41" s="114"/>
    </row>
    <row r="42" spans="1:12" ht="15.75" thickBot="1" x14ac:dyDescent="0.3">
      <c r="A42" s="85"/>
      <c r="B42" s="86"/>
      <c r="C42" s="87"/>
      <c r="D42" s="87"/>
      <c r="E42" s="88"/>
      <c r="F42" s="87"/>
      <c r="G42" s="89"/>
      <c r="L42" s="114"/>
    </row>
    <row r="43" spans="1:12" x14ac:dyDescent="0.25">
      <c r="A43" s="43" t="s">
        <v>34</v>
      </c>
      <c r="B43" s="120" t="s">
        <v>35</v>
      </c>
      <c r="C43" s="120"/>
      <c r="D43" s="120"/>
      <c r="E43" s="120"/>
      <c r="F43" s="120"/>
      <c r="G43" s="120"/>
      <c r="H43" s="120"/>
      <c r="I43" s="120"/>
      <c r="J43" s="120"/>
      <c r="K43" s="121"/>
      <c r="L43" s="114"/>
    </row>
    <row r="44" spans="1:12" s="45" customFormat="1" ht="39.75" customHeight="1" thickBot="1" x14ac:dyDescent="0.3">
      <c r="A44" s="112"/>
      <c r="B44" s="122" t="s">
        <v>82</v>
      </c>
      <c r="C44" s="122"/>
      <c r="D44" s="122"/>
      <c r="E44" s="122"/>
      <c r="F44" s="122"/>
      <c r="G44" s="122"/>
      <c r="H44" s="122"/>
      <c r="I44" s="122"/>
      <c r="J44" s="122"/>
      <c r="K44" s="123"/>
      <c r="L44" s="115"/>
    </row>
    <row r="45" spans="1:12" x14ac:dyDescent="0.25">
      <c r="A45" s="42" t="s">
        <v>76</v>
      </c>
      <c r="B45" s="124" t="s">
        <v>77</v>
      </c>
      <c r="C45" s="124"/>
      <c r="D45" s="124"/>
      <c r="E45" s="124"/>
      <c r="F45" s="124"/>
      <c r="G45" s="124"/>
      <c r="H45" s="124"/>
      <c r="I45" s="124"/>
      <c r="J45" s="124"/>
      <c r="K45" s="125"/>
      <c r="L45" s="114"/>
    </row>
    <row r="46" spans="1:12" ht="56.25" customHeight="1" thickBot="1" x14ac:dyDescent="0.3">
      <c r="A46" s="113"/>
      <c r="B46" s="122" t="s">
        <v>83</v>
      </c>
      <c r="C46" s="122"/>
      <c r="D46" s="122"/>
      <c r="E46" s="122"/>
      <c r="F46" s="122"/>
      <c r="G46" s="122"/>
      <c r="H46" s="122"/>
      <c r="I46" s="122"/>
      <c r="J46" s="122"/>
      <c r="K46" s="123"/>
      <c r="L46" s="114"/>
    </row>
    <row r="47" spans="1:12" x14ac:dyDescent="0.25">
      <c r="A47" s="46">
        <v>43853</v>
      </c>
      <c r="L47" s="114"/>
    </row>
    <row r="48" spans="1:12" x14ac:dyDescent="0.25">
      <c r="L48" s="114"/>
    </row>
    <row r="49" spans="2:12" ht="195" customHeight="1" x14ac:dyDescent="0.25">
      <c r="B49" s="116"/>
      <c r="C49" s="116"/>
      <c r="D49" s="116"/>
      <c r="E49" s="116"/>
      <c r="F49" s="116"/>
      <c r="G49" s="116"/>
      <c r="L49" s="114"/>
    </row>
    <row r="50" spans="2:12" x14ac:dyDescent="0.25">
      <c r="L50" s="114"/>
    </row>
    <row r="51" spans="2:12" x14ac:dyDescent="0.25">
      <c r="L51" s="114"/>
    </row>
    <row r="52" spans="2:12" x14ac:dyDescent="0.25">
      <c r="L52" s="114"/>
    </row>
    <row r="53" spans="2:12" x14ac:dyDescent="0.25">
      <c r="L53" s="114"/>
    </row>
    <row r="54" spans="2:12" x14ac:dyDescent="0.25">
      <c r="L54" s="114"/>
    </row>
    <row r="55" spans="2:12" x14ac:dyDescent="0.25">
      <c r="L55" s="114"/>
    </row>
    <row r="56" spans="2:12" x14ac:dyDescent="0.25">
      <c r="L56" s="114"/>
    </row>
    <row r="57" spans="2:12" x14ac:dyDescent="0.25">
      <c r="L57" s="114"/>
    </row>
    <row r="58" spans="2:12" x14ac:dyDescent="0.25">
      <c r="L58" s="114"/>
    </row>
    <row r="59" spans="2:12" x14ac:dyDescent="0.25">
      <c r="L59" s="114"/>
    </row>
    <row r="60" spans="2:12" x14ac:dyDescent="0.25">
      <c r="L60" s="114"/>
    </row>
    <row r="61" spans="2:12" x14ac:dyDescent="0.25">
      <c r="L61" s="114"/>
    </row>
    <row r="62" spans="2:12" x14ac:dyDescent="0.25">
      <c r="L62" s="114"/>
    </row>
    <row r="63" spans="2:12" x14ac:dyDescent="0.25">
      <c r="L63" s="114"/>
    </row>
    <row r="64" spans="2:12" x14ac:dyDescent="0.25">
      <c r="L64" s="114"/>
    </row>
    <row r="65" spans="12:12" x14ac:dyDescent="0.25">
      <c r="L65" s="114"/>
    </row>
    <row r="66" spans="12:12" x14ac:dyDescent="0.25">
      <c r="L66" s="114"/>
    </row>
    <row r="67" spans="12:12" x14ac:dyDescent="0.25">
      <c r="L67" s="114"/>
    </row>
    <row r="68" spans="12:12" x14ac:dyDescent="0.25">
      <c r="L68" s="114"/>
    </row>
    <row r="69" spans="12:12" x14ac:dyDescent="0.25">
      <c r="L69" s="114"/>
    </row>
    <row r="70" spans="12:12" x14ac:dyDescent="0.25">
      <c r="L70" s="114"/>
    </row>
    <row r="71" spans="12:12" x14ac:dyDescent="0.25">
      <c r="L71" s="114"/>
    </row>
    <row r="72" spans="12:12" x14ac:dyDescent="0.25">
      <c r="L72" s="114"/>
    </row>
    <row r="73" spans="12:12" x14ac:dyDescent="0.25">
      <c r="L73" s="114"/>
    </row>
    <row r="74" spans="12:12" x14ac:dyDescent="0.25">
      <c r="L74" s="114"/>
    </row>
    <row r="75" spans="12:12" x14ac:dyDescent="0.25">
      <c r="L75" s="114"/>
    </row>
    <row r="76" spans="12:12" x14ac:dyDescent="0.25">
      <c r="L76" s="114"/>
    </row>
    <row r="77" spans="12:12" x14ac:dyDescent="0.25">
      <c r="L77" s="114"/>
    </row>
    <row r="78" spans="12:12" x14ac:dyDescent="0.25">
      <c r="L78" s="114"/>
    </row>
    <row r="79" spans="12:12" x14ac:dyDescent="0.25">
      <c r="L79" s="114"/>
    </row>
    <row r="80" spans="12:12" x14ac:dyDescent="0.25">
      <c r="L80" s="114"/>
    </row>
    <row r="81" spans="12:12" x14ac:dyDescent="0.25">
      <c r="L81" s="114"/>
    </row>
    <row r="82" spans="12:12" x14ac:dyDescent="0.25">
      <c r="L82" s="114"/>
    </row>
    <row r="83" spans="12:12" x14ac:dyDescent="0.25">
      <c r="L83" s="114"/>
    </row>
    <row r="84" spans="12:12" x14ac:dyDescent="0.25">
      <c r="L84" s="114"/>
    </row>
    <row r="85" spans="12:12" x14ac:dyDescent="0.25">
      <c r="L85" s="114"/>
    </row>
    <row r="86" spans="12:12" x14ac:dyDescent="0.25">
      <c r="L86" s="114"/>
    </row>
    <row r="87" spans="12:12" x14ac:dyDescent="0.25">
      <c r="L87" s="114"/>
    </row>
    <row r="88" spans="12:12" x14ac:dyDescent="0.25">
      <c r="L88" s="114"/>
    </row>
    <row r="89" spans="12:12" x14ac:dyDescent="0.25">
      <c r="L89" s="114"/>
    </row>
    <row r="90" spans="12:12" x14ac:dyDescent="0.25">
      <c r="L90" s="114"/>
    </row>
    <row r="91" spans="12:12" x14ac:dyDescent="0.25">
      <c r="L91" s="114"/>
    </row>
    <row r="92" spans="12:12" x14ac:dyDescent="0.25">
      <c r="L92" s="114"/>
    </row>
    <row r="93" spans="12:12" x14ac:dyDescent="0.25">
      <c r="L93" s="114"/>
    </row>
    <row r="94" spans="12:12" x14ac:dyDescent="0.25">
      <c r="L94" s="114"/>
    </row>
    <row r="95" spans="12:12" x14ac:dyDescent="0.25">
      <c r="L95" s="114"/>
    </row>
    <row r="96" spans="12:12" x14ac:dyDescent="0.25">
      <c r="L96" s="114"/>
    </row>
    <row r="97" spans="12:12" x14ac:dyDescent="0.25">
      <c r="L97" s="114"/>
    </row>
    <row r="98" spans="12:12" x14ac:dyDescent="0.25">
      <c r="L98" s="114"/>
    </row>
    <row r="99" spans="12:12" x14ac:dyDescent="0.25">
      <c r="L99" s="114"/>
    </row>
    <row r="100" spans="12:12" x14ac:dyDescent="0.25">
      <c r="L100" s="114"/>
    </row>
    <row r="101" spans="12:12" x14ac:dyDescent="0.25">
      <c r="L101" s="114"/>
    </row>
    <row r="102" spans="12:12" x14ac:dyDescent="0.25">
      <c r="L102" s="114"/>
    </row>
    <row r="103" spans="12:12" x14ac:dyDescent="0.25">
      <c r="L103" s="114"/>
    </row>
    <row r="104" spans="12:12" x14ac:dyDescent="0.25">
      <c r="L104" s="114"/>
    </row>
    <row r="105" spans="12:12" x14ac:dyDescent="0.25">
      <c r="L105" s="114"/>
    </row>
    <row r="106" spans="12:12" x14ac:dyDescent="0.25">
      <c r="L106" s="114"/>
    </row>
    <row r="107" spans="12:12" x14ac:dyDescent="0.25">
      <c r="L107" s="114"/>
    </row>
    <row r="108" spans="12:12" x14ac:dyDescent="0.25">
      <c r="L108" s="114"/>
    </row>
    <row r="109" spans="12:12" x14ac:dyDescent="0.25">
      <c r="L109" s="114"/>
    </row>
    <row r="110" spans="12:12" x14ac:dyDescent="0.25">
      <c r="L110" s="114"/>
    </row>
    <row r="111" spans="12:12" x14ac:dyDescent="0.25">
      <c r="L111" s="114"/>
    </row>
    <row r="112" spans="12:12" x14ac:dyDescent="0.25">
      <c r="L112" s="114"/>
    </row>
    <row r="113" spans="12:12" x14ac:dyDescent="0.25">
      <c r="L113" s="114"/>
    </row>
    <row r="114" spans="12:12" x14ac:dyDescent="0.25">
      <c r="L114" s="114"/>
    </row>
    <row r="115" spans="12:12" x14ac:dyDescent="0.25">
      <c r="L115" s="114"/>
    </row>
    <row r="116" spans="12:12" x14ac:dyDescent="0.25">
      <c r="L116" s="114"/>
    </row>
    <row r="117" spans="12:12" x14ac:dyDescent="0.25">
      <c r="L117" s="114"/>
    </row>
    <row r="118" spans="12:12" x14ac:dyDescent="0.25">
      <c r="L118" s="114"/>
    </row>
    <row r="119" spans="12:12" x14ac:dyDescent="0.25">
      <c r="L119" s="114"/>
    </row>
    <row r="120" spans="12:12" x14ac:dyDescent="0.25">
      <c r="L120" s="114"/>
    </row>
    <row r="121" spans="12:12" x14ac:dyDescent="0.25">
      <c r="L121" s="114"/>
    </row>
    <row r="122" spans="12:12" x14ac:dyDescent="0.25">
      <c r="L122" s="114"/>
    </row>
    <row r="123" spans="12:12" x14ac:dyDescent="0.25">
      <c r="L123" s="114"/>
    </row>
    <row r="124" spans="12:12" x14ac:dyDescent="0.25">
      <c r="L124" s="114"/>
    </row>
    <row r="125" spans="12:12" x14ac:dyDescent="0.25">
      <c r="L125" s="114"/>
    </row>
    <row r="126" spans="12:12" x14ac:dyDescent="0.25">
      <c r="L126" s="114"/>
    </row>
    <row r="127" spans="12:12" x14ac:dyDescent="0.25">
      <c r="L127" s="114"/>
    </row>
    <row r="128" spans="12:12" x14ac:dyDescent="0.25">
      <c r="L128" s="114"/>
    </row>
    <row r="129" spans="12:12" x14ac:dyDescent="0.25">
      <c r="L129" s="114"/>
    </row>
    <row r="130" spans="12:12" x14ac:dyDescent="0.25">
      <c r="L130" s="114"/>
    </row>
    <row r="131" spans="12:12" x14ac:dyDescent="0.25">
      <c r="L131" s="114"/>
    </row>
    <row r="132" spans="12:12" x14ac:dyDescent="0.25">
      <c r="L132" s="114"/>
    </row>
    <row r="133" spans="12:12" x14ac:dyDescent="0.25">
      <c r="L133" s="114"/>
    </row>
    <row r="134" spans="12:12" x14ac:dyDescent="0.25">
      <c r="L134" s="114"/>
    </row>
    <row r="135" spans="12:12" x14ac:dyDescent="0.25">
      <c r="L135" s="114"/>
    </row>
    <row r="136" spans="12:12" x14ac:dyDescent="0.25">
      <c r="L136" s="114"/>
    </row>
    <row r="137" spans="12:12" x14ac:dyDescent="0.25">
      <c r="L137" s="114"/>
    </row>
    <row r="138" spans="12:12" x14ac:dyDescent="0.25">
      <c r="L138" s="114"/>
    </row>
    <row r="139" spans="12:12" x14ac:dyDescent="0.25">
      <c r="L139" s="114"/>
    </row>
    <row r="140" spans="12:12" x14ac:dyDescent="0.25">
      <c r="L140" s="114"/>
    </row>
    <row r="141" spans="12:12" x14ac:dyDescent="0.25">
      <c r="L141" s="114"/>
    </row>
    <row r="142" spans="12:12" x14ac:dyDescent="0.25">
      <c r="L142" s="114"/>
    </row>
    <row r="143" spans="12:12" x14ac:dyDescent="0.25">
      <c r="L143" s="114"/>
    </row>
    <row r="144" spans="12:12" x14ac:dyDescent="0.25">
      <c r="L144" s="114"/>
    </row>
    <row r="145" spans="12:12" x14ac:dyDescent="0.25">
      <c r="L145" s="114"/>
    </row>
    <row r="146" spans="12:12" x14ac:dyDescent="0.25">
      <c r="L146" s="114"/>
    </row>
    <row r="147" spans="12:12" x14ac:dyDescent="0.25">
      <c r="L147" s="114"/>
    </row>
    <row r="148" spans="12:12" x14ac:dyDescent="0.25">
      <c r="L148" s="114"/>
    </row>
    <row r="149" spans="12:12" x14ac:dyDescent="0.25">
      <c r="L149" s="114"/>
    </row>
    <row r="150" spans="12:12" x14ac:dyDescent="0.25">
      <c r="L150" s="114"/>
    </row>
    <row r="151" spans="12:12" x14ac:dyDescent="0.25">
      <c r="L151" s="114"/>
    </row>
    <row r="152" spans="12:12" x14ac:dyDescent="0.25">
      <c r="L152" s="114"/>
    </row>
    <row r="153" spans="12:12" x14ac:dyDescent="0.25">
      <c r="L153" s="114"/>
    </row>
    <row r="154" spans="12:12" x14ac:dyDescent="0.25">
      <c r="L154" s="114"/>
    </row>
    <row r="155" spans="12:12" x14ac:dyDescent="0.25">
      <c r="L155" s="114"/>
    </row>
    <row r="156" spans="12:12" x14ac:dyDescent="0.25">
      <c r="L156" s="114"/>
    </row>
    <row r="157" spans="12:12" x14ac:dyDescent="0.25">
      <c r="L157" s="114"/>
    </row>
    <row r="158" spans="12:12" x14ac:dyDescent="0.25">
      <c r="L158" s="114"/>
    </row>
    <row r="159" spans="12:12" x14ac:dyDescent="0.25">
      <c r="L159" s="114"/>
    </row>
    <row r="160" spans="12:12" x14ac:dyDescent="0.25">
      <c r="L160" s="114"/>
    </row>
    <row r="161" spans="12:12" x14ac:dyDescent="0.25">
      <c r="L161" s="114"/>
    </row>
    <row r="162" spans="12:12" x14ac:dyDescent="0.25">
      <c r="L162" s="114"/>
    </row>
    <row r="163" spans="12:12" x14ac:dyDescent="0.25">
      <c r="L163" s="114"/>
    </row>
    <row r="164" spans="12:12" x14ac:dyDescent="0.25">
      <c r="L164" s="114"/>
    </row>
    <row r="165" spans="12:12" x14ac:dyDescent="0.25">
      <c r="L165" s="114"/>
    </row>
    <row r="166" spans="12:12" x14ac:dyDescent="0.25">
      <c r="L166" s="114"/>
    </row>
    <row r="167" spans="12:12" x14ac:dyDescent="0.25">
      <c r="L167" s="114"/>
    </row>
    <row r="168" spans="12:12" x14ac:dyDescent="0.25">
      <c r="L168" s="114"/>
    </row>
    <row r="169" spans="12:12" x14ac:dyDescent="0.25">
      <c r="L169" s="114"/>
    </row>
    <row r="170" spans="12:12" x14ac:dyDescent="0.25">
      <c r="L170" s="114"/>
    </row>
    <row r="171" spans="12:12" x14ac:dyDescent="0.25">
      <c r="L171" s="114"/>
    </row>
    <row r="172" spans="12:12" x14ac:dyDescent="0.25">
      <c r="L172" s="114"/>
    </row>
    <row r="173" spans="12:12" x14ac:dyDescent="0.25">
      <c r="L173" s="114"/>
    </row>
    <row r="174" spans="12:12" x14ac:dyDescent="0.25">
      <c r="L174" s="114"/>
    </row>
    <row r="175" spans="12:12" x14ac:dyDescent="0.25">
      <c r="L175" s="114"/>
    </row>
    <row r="176" spans="12:12" x14ac:dyDescent="0.25">
      <c r="L176" s="114"/>
    </row>
    <row r="177" spans="12:12" x14ac:dyDescent="0.25">
      <c r="L177" s="114"/>
    </row>
    <row r="178" spans="12:12" x14ac:dyDescent="0.25">
      <c r="L178" s="114"/>
    </row>
    <row r="179" spans="12:12" x14ac:dyDescent="0.25">
      <c r="L179" s="114"/>
    </row>
    <row r="180" spans="12:12" x14ac:dyDescent="0.25">
      <c r="L180" s="114"/>
    </row>
    <row r="181" spans="12:12" x14ac:dyDescent="0.25">
      <c r="L181" s="114"/>
    </row>
  </sheetData>
  <mergeCells count="9">
    <mergeCell ref="B49:G49"/>
    <mergeCell ref="A1:G1"/>
    <mergeCell ref="A2:G2"/>
    <mergeCell ref="D4:G4"/>
    <mergeCell ref="B43:K43"/>
    <mergeCell ref="B44:K44"/>
    <mergeCell ref="B45:K45"/>
    <mergeCell ref="B46:K46"/>
    <mergeCell ref="H4:K4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AVCR 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Lenovo</cp:lastModifiedBy>
  <cp:lastPrinted>2018-06-06T08:41:10Z</cp:lastPrinted>
  <dcterms:created xsi:type="dcterms:W3CDTF">2017-03-08T08:59:17Z</dcterms:created>
  <dcterms:modified xsi:type="dcterms:W3CDTF">2020-06-26T09:42:02Z</dcterms:modified>
</cp:coreProperties>
</file>